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DH Protection\Desktop\Outils financier RISC\"/>
    </mc:Choice>
  </mc:AlternateContent>
  <xr:revisionPtr revIDLastSave="0" documentId="13_ncr:1_{6BEE3C76-24B6-414B-948B-076D57ABAEBB}" xr6:coauthVersionLast="47" xr6:coauthVersionMax="47" xr10:uidLastSave="{00000000-0000-0000-0000-000000000000}"/>
  <bookViews>
    <workbookView xWindow="-108" yWindow="-108" windowWidth="23256" windowHeight="12576" activeTab="12" xr2:uid="{00000000-000D-0000-FFFF-FFFF00000000}"/>
  </bookViews>
  <sheets>
    <sheet name="Rappel Budget" sheetId="13" r:id="rId1"/>
    <sheet name="T1" sheetId="1" r:id="rId2"/>
    <sheet name="T2" sheetId="26" r:id="rId3"/>
    <sheet name="T3" sheetId="28" r:id="rId4"/>
    <sheet name="T4" sheetId="38" r:id="rId5"/>
    <sheet name="T5" sheetId="39" r:id="rId6"/>
    <sheet name="T6" sheetId="40" r:id="rId7"/>
    <sheet name="T7" sheetId="41" r:id="rId8"/>
    <sheet name="T8" sheetId="42" r:id="rId9"/>
    <sheet name="T9" sheetId="43" r:id="rId10"/>
    <sheet name="T10" sheetId="44" r:id="rId11"/>
    <sheet name="T11" sheetId="45" r:id="rId12"/>
    <sheet name="T12" sheetId="46" r:id="rId13"/>
  </sheets>
  <calcPr calcId="191029"/>
</workbook>
</file>

<file path=xl/calcChain.xml><?xml version="1.0" encoding="utf-8"?>
<calcChain xmlns="http://schemas.openxmlformats.org/spreadsheetml/2006/main">
  <c r="F74" i="46" l="1"/>
  <c r="F75" i="46" s="1"/>
  <c r="F71" i="46"/>
  <c r="F70" i="46"/>
  <c r="F72" i="46" s="1"/>
  <c r="F67" i="46"/>
  <c r="F66" i="46"/>
  <c r="F65" i="46"/>
  <c r="F64" i="46"/>
  <c r="F63" i="46"/>
  <c r="F61" i="46"/>
  <c r="F59" i="46"/>
  <c r="F58" i="46"/>
  <c r="F56" i="46"/>
  <c r="F55" i="46"/>
  <c r="F53" i="46"/>
  <c r="F52" i="46"/>
  <c r="F50" i="46"/>
  <c r="F47" i="46"/>
  <c r="F46" i="46"/>
  <c r="F43" i="46"/>
  <c r="F42" i="46"/>
  <c r="F40" i="46"/>
  <c r="F39" i="46"/>
  <c r="F36" i="46"/>
  <c r="F35" i="46"/>
  <c r="F33" i="46"/>
  <c r="F32" i="46"/>
  <c r="F31" i="46"/>
  <c r="F30" i="46"/>
  <c r="F28" i="46"/>
  <c r="F27" i="46"/>
  <c r="F26" i="46"/>
  <c r="F24" i="46"/>
  <c r="F23" i="46"/>
  <c r="F22" i="46"/>
  <c r="F44" i="46" s="1"/>
  <c r="F17" i="46"/>
  <c r="F16" i="46"/>
  <c r="F15" i="46"/>
  <c r="F14" i="46"/>
  <c r="F13" i="46"/>
  <c r="F12" i="46"/>
  <c r="F11" i="46"/>
  <c r="F10" i="46"/>
  <c r="F18" i="46" s="1"/>
  <c r="F9" i="46"/>
  <c r="F74" i="45"/>
  <c r="F75" i="45" s="1"/>
  <c r="F71" i="45"/>
  <c r="F70" i="45"/>
  <c r="F72" i="45" s="1"/>
  <c r="F67" i="45"/>
  <c r="F66" i="45"/>
  <c r="F65" i="45"/>
  <c r="F64" i="45"/>
  <c r="F63" i="45"/>
  <c r="F61" i="45"/>
  <c r="F59" i="45"/>
  <c r="F58" i="45"/>
  <c r="F56" i="45"/>
  <c r="F55" i="45"/>
  <c r="F53" i="45"/>
  <c r="F52" i="45"/>
  <c r="F50" i="45"/>
  <c r="F46" i="45"/>
  <c r="F47" i="45" s="1"/>
  <c r="F44" i="45"/>
  <c r="F43" i="45"/>
  <c r="F42" i="45"/>
  <c r="F40" i="45"/>
  <c r="F39" i="45"/>
  <c r="F36" i="45"/>
  <c r="F35" i="45"/>
  <c r="F33" i="45"/>
  <c r="F32" i="45"/>
  <c r="F31" i="45"/>
  <c r="F30" i="45"/>
  <c r="F28" i="45"/>
  <c r="F27" i="45"/>
  <c r="F26" i="45"/>
  <c r="F24" i="45"/>
  <c r="F23" i="45"/>
  <c r="F22" i="45"/>
  <c r="F17" i="45"/>
  <c r="F16" i="45"/>
  <c r="F15" i="45"/>
  <c r="F14" i="45"/>
  <c r="F13" i="45"/>
  <c r="F12" i="45"/>
  <c r="F11" i="45"/>
  <c r="F10" i="45"/>
  <c r="F9" i="45"/>
  <c r="F18" i="45" s="1"/>
  <c r="F75" i="44"/>
  <c r="F77" i="44" s="1"/>
  <c r="F74" i="44"/>
  <c r="F71" i="44"/>
  <c r="F72" i="44" s="1"/>
  <c r="F70" i="44"/>
  <c r="F67" i="44"/>
  <c r="F66" i="44"/>
  <c r="F65" i="44"/>
  <c r="F64" i="44"/>
  <c r="F63" i="44"/>
  <c r="F61" i="44"/>
  <c r="F59" i="44"/>
  <c r="F58" i="44"/>
  <c r="F56" i="44"/>
  <c r="F55" i="44"/>
  <c r="F53" i="44"/>
  <c r="F52" i="44"/>
  <c r="F50" i="44"/>
  <c r="F46" i="44"/>
  <c r="F47" i="44" s="1"/>
  <c r="F43" i="44"/>
  <c r="F42" i="44"/>
  <c r="F40" i="44"/>
  <c r="F39" i="44"/>
  <c r="F36" i="44"/>
  <c r="F35" i="44"/>
  <c r="F33" i="44"/>
  <c r="F32" i="44"/>
  <c r="F31" i="44"/>
  <c r="F30" i="44"/>
  <c r="F28" i="44"/>
  <c r="F27" i="44"/>
  <c r="F26" i="44"/>
  <c r="F24" i="44"/>
  <c r="F23" i="44"/>
  <c r="F22" i="44"/>
  <c r="F44" i="44" s="1"/>
  <c r="F17" i="44"/>
  <c r="F16" i="44"/>
  <c r="F15" i="44"/>
  <c r="F14" i="44"/>
  <c r="F13" i="44"/>
  <c r="F12" i="44"/>
  <c r="F11" i="44"/>
  <c r="F10" i="44"/>
  <c r="F9" i="44"/>
  <c r="F18" i="44" s="1"/>
  <c r="F74" i="43"/>
  <c r="F75" i="43" s="1"/>
  <c r="F77" i="43" s="1"/>
  <c r="F72" i="43"/>
  <c r="F71" i="43"/>
  <c r="F70" i="43"/>
  <c r="F67" i="43"/>
  <c r="F66" i="43"/>
  <c r="F65" i="43"/>
  <c r="F64" i="43"/>
  <c r="F63" i="43"/>
  <c r="F61" i="43"/>
  <c r="F59" i="43"/>
  <c r="F58" i="43"/>
  <c r="F56" i="43"/>
  <c r="F55" i="43"/>
  <c r="F53" i="43"/>
  <c r="F52" i="43"/>
  <c r="F50" i="43"/>
  <c r="F47" i="43"/>
  <c r="F46" i="43"/>
  <c r="F43" i="43"/>
  <c r="F42" i="43"/>
  <c r="F40" i="43"/>
  <c r="F39" i="43"/>
  <c r="F36" i="43"/>
  <c r="F35" i="43"/>
  <c r="F33" i="43"/>
  <c r="F32" i="43"/>
  <c r="F31" i="43"/>
  <c r="F30" i="43"/>
  <c r="F28" i="43"/>
  <c r="F27" i="43"/>
  <c r="F26" i="43"/>
  <c r="F24" i="43"/>
  <c r="F23" i="43"/>
  <c r="F22" i="43"/>
  <c r="F44" i="43" s="1"/>
  <c r="F17" i="43"/>
  <c r="F16" i="43"/>
  <c r="F15" i="43"/>
  <c r="F14" i="43"/>
  <c r="F13" i="43"/>
  <c r="F12" i="43"/>
  <c r="F11" i="43"/>
  <c r="F10" i="43"/>
  <c r="F9" i="43"/>
  <c r="F18" i="43" s="1"/>
  <c r="F75" i="42"/>
  <c r="F77" i="42" s="1"/>
  <c r="F74" i="42"/>
  <c r="F71" i="42"/>
  <c r="F70" i="42"/>
  <c r="F72" i="42" s="1"/>
  <c r="F67" i="42"/>
  <c r="F66" i="42"/>
  <c r="F65" i="42"/>
  <c r="F64" i="42"/>
  <c r="F63" i="42"/>
  <c r="F61" i="42"/>
  <c r="F59" i="42"/>
  <c r="F58" i="42"/>
  <c r="F56" i="42"/>
  <c r="F55" i="42"/>
  <c r="F53" i="42"/>
  <c r="F52" i="42"/>
  <c r="F50" i="42"/>
  <c r="F46" i="42"/>
  <c r="F47" i="42" s="1"/>
  <c r="F43" i="42"/>
  <c r="F42" i="42"/>
  <c r="F40" i="42"/>
  <c r="F39" i="42"/>
  <c r="F44" i="42" s="1"/>
  <c r="F36" i="42"/>
  <c r="F35" i="42"/>
  <c r="F33" i="42"/>
  <c r="F32" i="42"/>
  <c r="F31" i="42"/>
  <c r="F30" i="42"/>
  <c r="F28" i="42"/>
  <c r="F27" i="42"/>
  <c r="F26" i="42"/>
  <c r="F24" i="42"/>
  <c r="F23" i="42"/>
  <c r="F22" i="42"/>
  <c r="F17" i="42"/>
  <c r="F16" i="42"/>
  <c r="F15" i="42"/>
  <c r="F14" i="42"/>
  <c r="F13" i="42"/>
  <c r="F12" i="42"/>
  <c r="F11" i="42"/>
  <c r="F10" i="42"/>
  <c r="F9" i="42"/>
  <c r="F18" i="42" s="1"/>
  <c r="F75" i="41"/>
  <c r="F74" i="41"/>
  <c r="F71" i="41"/>
  <c r="F70" i="41"/>
  <c r="F72" i="41" s="1"/>
  <c r="F67" i="41"/>
  <c r="F66" i="41"/>
  <c r="F65" i="41"/>
  <c r="F64" i="41"/>
  <c r="F63" i="41"/>
  <c r="F61" i="41"/>
  <c r="F59" i="41"/>
  <c r="F58" i="41"/>
  <c r="F56" i="41"/>
  <c r="F55" i="41"/>
  <c r="F53" i="41"/>
  <c r="F52" i="41"/>
  <c r="F50" i="41"/>
  <c r="F46" i="41"/>
  <c r="F47" i="41" s="1"/>
  <c r="F43" i="41"/>
  <c r="F42" i="41"/>
  <c r="F40" i="41"/>
  <c r="F39" i="41"/>
  <c r="F36" i="41"/>
  <c r="F35" i="41"/>
  <c r="F33" i="41"/>
  <c r="F32" i="41"/>
  <c r="F31" i="41"/>
  <c r="F30" i="41"/>
  <c r="F28" i="41"/>
  <c r="F27" i="41"/>
  <c r="F26" i="41"/>
  <c r="F24" i="41"/>
  <c r="F23" i="41"/>
  <c r="F22" i="41"/>
  <c r="F44" i="41" s="1"/>
  <c r="F17" i="41"/>
  <c r="F16" i="41"/>
  <c r="F15" i="41"/>
  <c r="F14" i="41"/>
  <c r="F13" i="41"/>
  <c r="F12" i="41"/>
  <c r="F11" i="41"/>
  <c r="F10" i="41"/>
  <c r="F9" i="41"/>
  <c r="F18" i="41" s="1"/>
  <c r="F75" i="40"/>
  <c r="F74" i="40"/>
  <c r="F71" i="40"/>
  <c r="F72" i="40" s="1"/>
  <c r="F70" i="40"/>
  <c r="F67" i="40"/>
  <c r="F66" i="40"/>
  <c r="F65" i="40"/>
  <c r="F64" i="40"/>
  <c r="F63" i="40"/>
  <c r="F61" i="40"/>
  <c r="F59" i="40"/>
  <c r="F58" i="40"/>
  <c r="F56" i="40"/>
  <c r="F55" i="40"/>
  <c r="F53" i="40"/>
  <c r="F52" i="40"/>
  <c r="F50" i="40"/>
  <c r="F46" i="40"/>
  <c r="F47" i="40" s="1"/>
  <c r="F43" i="40"/>
  <c r="F42" i="40"/>
  <c r="F40" i="40"/>
  <c r="F39" i="40"/>
  <c r="F36" i="40"/>
  <c r="F35" i="40"/>
  <c r="F33" i="40"/>
  <c r="F32" i="40"/>
  <c r="F31" i="40"/>
  <c r="F30" i="40"/>
  <c r="F28" i="40"/>
  <c r="F27" i="40"/>
  <c r="F26" i="40"/>
  <c r="F24" i="40"/>
  <c r="F23" i="40"/>
  <c r="F22" i="40"/>
  <c r="F44" i="40" s="1"/>
  <c r="F17" i="40"/>
  <c r="F16" i="40"/>
  <c r="F15" i="40"/>
  <c r="F14" i="40"/>
  <c r="F13" i="40"/>
  <c r="F12" i="40"/>
  <c r="F11" i="40"/>
  <c r="F10" i="40"/>
  <c r="F9" i="40"/>
  <c r="F18" i="40" s="1"/>
  <c r="F74" i="39"/>
  <c r="F75" i="39" s="1"/>
  <c r="F71" i="39"/>
  <c r="F70" i="39"/>
  <c r="F72" i="39" s="1"/>
  <c r="F67" i="39"/>
  <c r="F66" i="39"/>
  <c r="F65" i="39"/>
  <c r="F64" i="39"/>
  <c r="F63" i="39"/>
  <c r="F61" i="39"/>
  <c r="F59" i="39"/>
  <c r="F58" i="39"/>
  <c r="F56" i="39"/>
  <c r="F55" i="39"/>
  <c r="F53" i="39"/>
  <c r="F52" i="39"/>
  <c r="F50" i="39"/>
  <c r="F46" i="39"/>
  <c r="F47" i="39" s="1"/>
  <c r="F43" i="39"/>
  <c r="F42" i="39"/>
  <c r="F40" i="39"/>
  <c r="F39" i="39"/>
  <c r="F36" i="39"/>
  <c r="F35" i="39"/>
  <c r="F33" i="39"/>
  <c r="F32" i="39"/>
  <c r="F31" i="39"/>
  <c r="F30" i="39"/>
  <c r="F28" i="39"/>
  <c r="F27" i="39"/>
  <c r="F26" i="39"/>
  <c r="F24" i="39"/>
  <c r="F23" i="39"/>
  <c r="F22" i="39"/>
  <c r="F44" i="39" s="1"/>
  <c r="F17" i="39"/>
  <c r="F16" i="39"/>
  <c r="F15" i="39"/>
  <c r="F14" i="39"/>
  <c r="F13" i="39"/>
  <c r="F12" i="39"/>
  <c r="F11" i="39"/>
  <c r="F10" i="39"/>
  <c r="F9" i="39"/>
  <c r="F18" i="39" s="1"/>
  <c r="F75" i="38"/>
  <c r="F74" i="38"/>
  <c r="F71" i="38"/>
  <c r="F70" i="38"/>
  <c r="F72" i="38" s="1"/>
  <c r="F67" i="38"/>
  <c r="F66" i="38"/>
  <c r="F65" i="38"/>
  <c r="F64" i="38"/>
  <c r="F63" i="38"/>
  <c r="F61" i="38"/>
  <c r="F59" i="38"/>
  <c r="F58" i="38"/>
  <c r="F56" i="38"/>
  <c r="F55" i="38"/>
  <c r="F53" i="38"/>
  <c r="F52" i="38"/>
  <c r="F50" i="38"/>
  <c r="F46" i="38"/>
  <c r="F47" i="38" s="1"/>
  <c r="F43" i="38"/>
  <c r="F42" i="38"/>
  <c r="F40" i="38"/>
  <c r="F39" i="38"/>
  <c r="F36" i="38"/>
  <c r="F35" i="38"/>
  <c r="F33" i="38"/>
  <c r="F32" i="38"/>
  <c r="F31" i="38"/>
  <c r="F30" i="38"/>
  <c r="F28" i="38"/>
  <c r="F27" i="38"/>
  <c r="F26" i="38"/>
  <c r="F24" i="38"/>
  <c r="F23" i="38"/>
  <c r="F22" i="38"/>
  <c r="F44" i="38" s="1"/>
  <c r="F17" i="38"/>
  <c r="F16" i="38"/>
  <c r="F15" i="38"/>
  <c r="F14" i="38"/>
  <c r="F13" i="38"/>
  <c r="F12" i="38"/>
  <c r="F11" i="38"/>
  <c r="F10" i="38"/>
  <c r="F9" i="38"/>
  <c r="F18" i="38" s="1"/>
  <c r="F13" i="28"/>
  <c r="F13" i="26"/>
  <c r="F77" i="46" l="1"/>
  <c r="F77" i="45"/>
  <c r="F77" i="41"/>
  <c r="F77" i="40"/>
  <c r="F77" i="39"/>
  <c r="F77" i="38"/>
  <c r="F13" i="1" l="1"/>
  <c r="F74" i="28"/>
  <c r="F75" i="28" s="1"/>
  <c r="F71" i="28"/>
  <c r="F70" i="28"/>
  <c r="F72" i="28" s="1"/>
  <c r="F67" i="28"/>
  <c r="F66" i="28"/>
  <c r="F65" i="28"/>
  <c r="F64" i="28"/>
  <c r="F63" i="28"/>
  <c r="F61" i="28"/>
  <c r="F59" i="28"/>
  <c r="F58" i="28"/>
  <c r="F56" i="28"/>
  <c r="F55" i="28"/>
  <c r="F53" i="28"/>
  <c r="F52" i="28"/>
  <c r="F50" i="28"/>
  <c r="F46" i="28"/>
  <c r="F47" i="28" s="1"/>
  <c r="F43" i="28"/>
  <c r="F42" i="28"/>
  <c r="F40" i="28"/>
  <c r="F39" i="28"/>
  <c r="F36" i="28"/>
  <c r="F35" i="28"/>
  <c r="F33" i="28"/>
  <c r="F32" i="28"/>
  <c r="F31" i="28"/>
  <c r="F30" i="28"/>
  <c r="F28" i="28"/>
  <c r="F27" i="28"/>
  <c r="F26" i="28"/>
  <c r="F24" i="28"/>
  <c r="F23" i="28"/>
  <c r="F22" i="28"/>
  <c r="F44" i="28" s="1"/>
  <c r="F17" i="28"/>
  <c r="F16" i="28"/>
  <c r="F15" i="28"/>
  <c r="F14" i="28"/>
  <c r="F12" i="28"/>
  <c r="F11" i="28"/>
  <c r="F10" i="28"/>
  <c r="F9" i="28"/>
  <c r="F74" i="26"/>
  <c r="F75" i="26" s="1"/>
  <c r="F71" i="26"/>
  <c r="F70" i="26"/>
  <c r="F67" i="26"/>
  <c r="F66" i="26"/>
  <c r="F65" i="26"/>
  <c r="F64" i="26"/>
  <c r="F63" i="26"/>
  <c r="F61" i="26"/>
  <c r="F59" i="26"/>
  <c r="F58" i="26"/>
  <c r="F56" i="26"/>
  <c r="F55" i="26"/>
  <c r="F53" i="26"/>
  <c r="F52" i="26"/>
  <c r="F50" i="26"/>
  <c r="F46" i="26"/>
  <c r="F47" i="26" s="1"/>
  <c r="F43" i="26"/>
  <c r="F42" i="26"/>
  <c r="F40" i="26"/>
  <c r="F39" i="26"/>
  <c r="F36" i="26"/>
  <c r="F35" i="26"/>
  <c r="F33" i="26"/>
  <c r="F32" i="26"/>
  <c r="F31" i="26"/>
  <c r="F30" i="26"/>
  <c r="F28" i="26"/>
  <c r="F27" i="26"/>
  <c r="F26" i="26"/>
  <c r="F24" i="26"/>
  <c r="F23" i="26"/>
  <c r="F22" i="26"/>
  <c r="F17" i="26"/>
  <c r="F16" i="26"/>
  <c r="F15" i="26"/>
  <c r="F14" i="26"/>
  <c r="F12" i="26"/>
  <c r="F11" i="26"/>
  <c r="F10" i="26"/>
  <c r="F9" i="26"/>
  <c r="F18" i="28" l="1"/>
  <c r="F77" i="28" s="1"/>
  <c r="F18" i="26"/>
  <c r="F77" i="26" s="1"/>
  <c r="F44" i="26"/>
  <c r="F72" i="26"/>
  <c r="F70" i="1" l="1"/>
  <c r="F72" i="1" s="1"/>
  <c r="F71" i="1"/>
  <c r="F64" i="1"/>
  <c r="F65" i="1"/>
  <c r="F66" i="1"/>
  <c r="F63" i="1"/>
  <c r="F61" i="1"/>
  <c r="F59" i="1"/>
  <c r="F58" i="1"/>
  <c r="F56" i="1"/>
  <c r="F55" i="1"/>
  <c r="F53" i="1"/>
  <c r="F52" i="1"/>
  <c r="F50" i="1"/>
  <c r="F46" i="1"/>
  <c r="F47" i="1" s="1"/>
  <c r="F43" i="1"/>
  <c r="F42" i="1"/>
  <c r="F40" i="1"/>
  <c r="F39" i="1"/>
  <c r="F36" i="1"/>
  <c r="F74" i="1"/>
  <c r="F75" i="1" s="1"/>
  <c r="F35" i="1"/>
  <c r="F31" i="1"/>
  <c r="F32" i="1"/>
  <c r="F33" i="1"/>
  <c r="F30" i="1"/>
  <c r="F28" i="1"/>
  <c r="F27" i="1"/>
  <c r="F26" i="1"/>
  <c r="D155" i="13"/>
  <c r="C155" i="13"/>
  <c r="B155" i="13"/>
  <c r="E153" i="13"/>
  <c r="E155" i="13" s="1"/>
  <c r="D150" i="13"/>
  <c r="C150" i="13"/>
  <c r="B150" i="13"/>
  <c r="E150" i="13" s="1"/>
  <c r="E148" i="13"/>
  <c r="E147" i="13"/>
  <c r="E146" i="13"/>
  <c r="E145" i="13"/>
  <c r="E143" i="13"/>
  <c r="E142" i="13"/>
  <c r="D138" i="13"/>
  <c r="C138" i="13"/>
  <c r="C157" i="13" s="1"/>
  <c r="B138" i="13"/>
  <c r="E138" i="13" s="1"/>
  <c r="E136" i="13"/>
  <c r="E135" i="13"/>
  <c r="C134" i="13"/>
  <c r="E134" i="13" s="1"/>
  <c r="C133" i="13"/>
  <c r="E133" i="13" s="1"/>
  <c r="E130" i="13"/>
  <c r="E127" i="13"/>
  <c r="E126" i="13"/>
  <c r="E123" i="13"/>
  <c r="E122" i="13"/>
  <c r="E119" i="13"/>
  <c r="E118" i="13"/>
  <c r="E115" i="13"/>
  <c r="E114" i="13"/>
  <c r="E113" i="13"/>
  <c r="E112" i="13"/>
  <c r="E109" i="13"/>
  <c r="B109" i="13"/>
  <c r="D105" i="13"/>
  <c r="C105" i="13"/>
  <c r="B105" i="13"/>
  <c r="E105" i="13" s="1"/>
  <c r="E103" i="13"/>
  <c r="E102" i="13"/>
  <c r="E101" i="13"/>
  <c r="E100" i="13"/>
  <c r="E99" i="13"/>
  <c r="C96" i="13"/>
  <c r="E94" i="13"/>
  <c r="E93" i="13"/>
  <c r="E92" i="13"/>
  <c r="E91" i="13"/>
  <c r="E90" i="13"/>
  <c r="E88" i="13"/>
  <c r="E87" i="13"/>
  <c r="E86" i="13"/>
  <c r="E85" i="13"/>
  <c r="E84" i="13"/>
  <c r="D80" i="13"/>
  <c r="D96" i="13" s="1"/>
  <c r="C80" i="13"/>
  <c r="B80" i="13"/>
  <c r="E80" i="13" s="1"/>
  <c r="E79" i="13"/>
  <c r="B79" i="13"/>
  <c r="E76" i="13"/>
  <c r="E75" i="13"/>
  <c r="E74" i="13"/>
  <c r="E73" i="13"/>
  <c r="E72" i="13"/>
  <c r="E71" i="13"/>
  <c r="E70" i="13"/>
  <c r="E69" i="13"/>
  <c r="E68" i="13"/>
  <c r="E67" i="13"/>
  <c r="E64" i="13"/>
  <c r="E63" i="13"/>
  <c r="E62" i="13"/>
  <c r="E61" i="13"/>
  <c r="E60" i="13"/>
  <c r="E59" i="13"/>
  <c r="E57" i="13"/>
  <c r="E56" i="13"/>
  <c r="D56" i="13"/>
  <c r="C56" i="13"/>
  <c r="B56" i="13"/>
  <c r="B96" i="13" s="1"/>
  <c r="E96" i="13" s="1"/>
  <c r="E55" i="13"/>
  <c r="E50" i="13"/>
  <c r="D50" i="13"/>
  <c r="C50" i="13"/>
  <c r="B50" i="13"/>
  <c r="E48" i="13"/>
  <c r="E47" i="13"/>
  <c r="E46" i="13"/>
  <c r="E45" i="13"/>
  <c r="E44" i="13"/>
  <c r="E43" i="13"/>
  <c r="E42" i="13"/>
  <c r="E41" i="13"/>
  <c r="E38" i="13"/>
  <c r="E37" i="13"/>
  <c r="E36" i="13"/>
  <c r="E35" i="13"/>
  <c r="E34" i="13"/>
  <c r="E33" i="13"/>
  <c r="E32" i="13"/>
  <c r="E31" i="13"/>
  <c r="E30" i="13"/>
  <c r="E27" i="13"/>
  <c r="E26" i="13"/>
  <c r="E25" i="13"/>
  <c r="E24" i="13"/>
  <c r="E23" i="13"/>
  <c r="E22" i="13"/>
  <c r="E21" i="13"/>
  <c r="E20" i="13"/>
  <c r="E19" i="13"/>
  <c r="D15" i="13"/>
  <c r="C15" i="13"/>
  <c r="B15" i="13"/>
  <c r="E15" i="13" s="1"/>
  <c r="E13" i="13"/>
  <c r="E12" i="13"/>
  <c r="E11" i="13"/>
  <c r="E10" i="13"/>
  <c r="E9" i="13"/>
  <c r="C158" i="13" l="1"/>
  <c r="C160" i="13" s="1"/>
  <c r="B157" i="13"/>
  <c r="D157" i="13"/>
  <c r="F67" i="1"/>
  <c r="D158" i="13" l="1"/>
  <c r="D160" i="13" s="1"/>
  <c r="E157" i="13"/>
  <c r="B158" i="13"/>
  <c r="E158" i="13" s="1"/>
  <c r="B160" i="13" l="1"/>
  <c r="E160" i="13" s="1"/>
  <c r="F22" i="1" l="1"/>
  <c r="F23" i="1"/>
  <c r="F24" i="1"/>
  <c r="F17" i="1"/>
  <c r="F10" i="1"/>
  <c r="F44" i="1" l="1"/>
  <c r="F15" i="1"/>
  <c r="F14" i="1"/>
  <c r="F16" i="1"/>
  <c r="F12" i="1"/>
  <c r="F11" i="1"/>
  <c r="F9" i="1"/>
  <c r="F18" i="1" l="1"/>
  <c r="F77" i="1" s="1"/>
</calcChain>
</file>

<file path=xl/sharedStrings.xml><?xml version="1.0" encoding="utf-8"?>
<sst xmlns="http://schemas.openxmlformats.org/spreadsheetml/2006/main" count="2389" uniqueCount="298">
  <si>
    <t>Projet</t>
  </si>
  <si>
    <t xml:space="preserve">Partenaire </t>
  </si>
  <si>
    <t>Période</t>
  </si>
  <si>
    <t>Trimestre</t>
  </si>
  <si>
    <t>Ligne</t>
  </si>
  <si>
    <t>Unité</t>
  </si>
  <si>
    <t># unités</t>
  </si>
  <si>
    <t>Coût unitaire en USD</t>
  </si>
  <si>
    <t>Total en USD</t>
  </si>
  <si>
    <t>mois</t>
  </si>
  <si>
    <t>Subtotal support for local partners</t>
  </si>
  <si>
    <t>5.2.1</t>
  </si>
  <si>
    <t>5.2.4</t>
  </si>
  <si>
    <t>Assistant du projet (Temps plein)</t>
  </si>
  <si>
    <t>Manager du projet (Temps plein)</t>
  </si>
  <si>
    <t>Fourniture bureau</t>
  </si>
  <si>
    <t>Location bureau</t>
  </si>
  <si>
    <t>3.1</t>
  </si>
  <si>
    <t>Kit informatique</t>
  </si>
  <si>
    <t>Kit</t>
  </si>
  <si>
    <t>Forfait internet mensuel</t>
  </si>
  <si>
    <t>3.2.7. Mise en place de 5 CLP au Maniéma</t>
  </si>
  <si>
    <t>Frais de communication du réseau</t>
  </si>
  <si>
    <t xml:space="preserve"> Renforcement des réseaux de protection des DDH</t>
  </si>
  <si>
    <t>5.1</t>
  </si>
  <si>
    <t>5.2</t>
  </si>
  <si>
    <t>5.5</t>
  </si>
  <si>
    <t>5.6</t>
  </si>
  <si>
    <t>5.7</t>
  </si>
  <si>
    <t>4.5</t>
  </si>
  <si>
    <t>Frais de descente des partenaires sur le terrain</t>
  </si>
  <si>
    <t>3. Protection Preventive des DDH</t>
  </si>
  <si>
    <t>3.1.1</t>
  </si>
  <si>
    <t>3.1.1.1</t>
  </si>
  <si>
    <t>3.1.1.2</t>
  </si>
  <si>
    <t>3.1.1.3</t>
  </si>
  <si>
    <t>RISC</t>
  </si>
  <si>
    <t>T1</t>
  </si>
  <si>
    <t>01/09/2021 au 30/11/2021</t>
  </si>
  <si>
    <t>Signature Programme Manager</t>
  </si>
  <si>
    <t>Signature RAF</t>
  </si>
  <si>
    <t>Sous Total support partenaires locaux</t>
  </si>
  <si>
    <t>3.4. Formation des DDH et des autorités locales à la protection</t>
  </si>
  <si>
    <t>3.4.1. Formation des DDH dans les 4 provinces (400 DDH)</t>
  </si>
  <si>
    <t>Formation de 40 DDH Axe Uvira</t>
  </si>
  <si>
    <t>Formation de 40 DDH Axe Bukavu</t>
  </si>
  <si>
    <t>Formation de 80 DDH Nord Kivu</t>
  </si>
  <si>
    <t>Formation de 80 DDH Maniéma</t>
  </si>
  <si>
    <t>Formation de 80 DDH Ituri</t>
  </si>
  <si>
    <t>3.4.2. Ateliers de sensibilisation des autorités locales</t>
  </si>
  <si>
    <t>Atelier Uvira (10 autorités)</t>
  </si>
  <si>
    <t>Atelier Bukavu (15 autorités)</t>
  </si>
  <si>
    <t>Atelier Maniema (25 autorités)</t>
  </si>
  <si>
    <t>Atelier Nord Kivu (25 autorités)</t>
  </si>
  <si>
    <t>Atelier Ituri (25 autorités)</t>
  </si>
  <si>
    <t>Sous total Protection preventive des DDH</t>
  </si>
  <si>
    <t>4. Assistance aux DDH en danger (protection individuelle réactive)</t>
  </si>
  <si>
    <t>4.1. Assistance matérielle (relocalisation temporaire)</t>
  </si>
  <si>
    <t>4.2. Assistance médicale et psychologique</t>
  </si>
  <si>
    <t>4.3. Assistance judiciaire</t>
  </si>
  <si>
    <t xml:space="preserve">4.4. Autres formes d'assistance </t>
  </si>
  <si>
    <t>4.5. Frais de descente des partenaires sur le terrain</t>
  </si>
  <si>
    <t>Sous total Assistance aux DDH en danger</t>
  </si>
  <si>
    <t>5. Campagnes de plaidoyer et Communication sur le projet</t>
  </si>
  <si>
    <t>5.1 Conférence de lancement du projet (comm. externe)</t>
  </si>
  <si>
    <t>5.1. Evénement local + Webinaire</t>
  </si>
  <si>
    <t>5.2. Rédaction/diffusion/impression de trois rapports de plaidoyer</t>
  </si>
  <si>
    <t xml:space="preserve">5.2.1. Conférences de presse </t>
  </si>
  <si>
    <t>5.2.2. Graphiste et impression</t>
  </si>
  <si>
    <t>5.2.3. Webinaires autour des rapports (3)</t>
  </si>
  <si>
    <t xml:space="preserve">5.2.4. Autres actions de comminication </t>
  </si>
  <si>
    <t>5.3.2. Lobying auprès des députés provinciaux</t>
  </si>
  <si>
    <t>Sous total Plaidoyer et Communication</t>
  </si>
  <si>
    <t>6. Renforcement des capacités des partenaires RISC</t>
  </si>
  <si>
    <t>6.1. Ateliers d'échanges d'expérience et de capitalisation</t>
  </si>
  <si>
    <t>6.1.1. Per diem (8 personnes x 3 jours x 4 ateliers)</t>
  </si>
  <si>
    <t>6.1.2. Transport (8 personnes)</t>
  </si>
  <si>
    <t>6.2. Renforcement des capacités des partenaires locaux par AEDH</t>
  </si>
  <si>
    <t>6.2.1. Transport international Agir ensemble</t>
  </si>
  <si>
    <t>6.2.2. Agir ensemble local Transportation</t>
  </si>
  <si>
    <t>6.2.3. Visa Agir ensemble (4)</t>
  </si>
  <si>
    <t>6.2.4. Per diem Agir ensemble during field trip</t>
  </si>
  <si>
    <t>Sous Total Renforcement des capacités des partenaires</t>
  </si>
  <si>
    <t>7. Coûts financiers</t>
  </si>
  <si>
    <t>7.1. Frais bancaire</t>
  </si>
  <si>
    <t>Sous total Coût financiers</t>
  </si>
  <si>
    <t>3.1.2. Formation des membres des réseaux à la protection</t>
  </si>
  <si>
    <t>Formation membres du réseau Ituri</t>
  </si>
  <si>
    <t>Formation membres du réseau Maniema</t>
  </si>
  <si>
    <t>Formation membres du réseau Nord Kivu</t>
  </si>
  <si>
    <t>Formation membres du réseau Sud Kivu Axe Uvira</t>
  </si>
  <si>
    <t>Formation membres du réseau Sud Kivu Axe Bukavu</t>
  </si>
  <si>
    <t>3.1.3. Atelier d'échange d'expériences entre les réseaux (5 réseaux)</t>
  </si>
  <si>
    <t>3.2. Installation des 25 Coalitions locales de Protection (CLP)</t>
  </si>
  <si>
    <t>3.2.1: Mise en place de 5 CLP au Nord Kivu</t>
  </si>
  <si>
    <t>3.2.2. Formation des CLP Nord Kivu (25 personnes)</t>
  </si>
  <si>
    <t>3.2.3. Mise en place de 5 CLP Axe Bukavu</t>
  </si>
  <si>
    <t>3.2.4. Formation CLP Axe Bukavu (25 personnes)</t>
  </si>
  <si>
    <t>3.2.5. Mise en place 5 CLP axe Uvira</t>
  </si>
  <si>
    <t>3.2.6. Formation CLP Axe Uvira (25 membres)</t>
  </si>
  <si>
    <t>3.2.8. Formation CLP Maniéma (25 personnes)</t>
  </si>
  <si>
    <t>3.2.9. Mise en place de 5 CLP en Ituri</t>
  </si>
  <si>
    <t>3.2.10. Formation CLP Ituri (25 personnes)</t>
  </si>
  <si>
    <t>3.3. Soutien matériel et financier aux CLP mis en place</t>
  </si>
  <si>
    <t xml:space="preserve">3.3.1. Achat d'un télephone par CLP (25 CLP) </t>
  </si>
  <si>
    <t>3.3.2. Approvisionnement en crédits télephonique (10 USD/mois/CLP)</t>
  </si>
  <si>
    <t>3.1.2</t>
  </si>
  <si>
    <t>3.1.3</t>
  </si>
  <si>
    <t xml:space="preserve"> Formation des membres des réseaux à la protection</t>
  </si>
  <si>
    <t>Atelier d'échange d'expériences entre les réseaux (5 réseaux)</t>
  </si>
  <si>
    <t>3.2</t>
  </si>
  <si>
    <t>Formation CLP Maniéma (25 personnes)</t>
  </si>
  <si>
    <t>3.3</t>
  </si>
  <si>
    <t>3.3.1</t>
  </si>
  <si>
    <t>3.3.2</t>
  </si>
  <si>
    <t>Approvisionnement en crédits télephonique (10 USD/mois/CLP)</t>
  </si>
  <si>
    <t>3.4</t>
  </si>
  <si>
    <t>3.4.1</t>
  </si>
  <si>
    <t>3.4.2</t>
  </si>
  <si>
    <t>Formation des DDH et des autorités locales à la protection</t>
  </si>
  <si>
    <t xml:space="preserve"> Formation des DDH dans les 4 provinces (400 DDH)</t>
  </si>
  <si>
    <t>Ateliers de sensibilisation des autorités locales</t>
  </si>
  <si>
    <t>3.4.2.3</t>
  </si>
  <si>
    <t>5.1.1</t>
  </si>
  <si>
    <t xml:space="preserve">Autres actions de comminication </t>
  </si>
  <si>
    <t>Lobying auprès des députés provinciaux</t>
  </si>
  <si>
    <t xml:space="preserve"> Evénement local + Webinaire</t>
  </si>
  <si>
    <t xml:space="preserve">Conférences de presse </t>
  </si>
  <si>
    <t>5.5.1</t>
  </si>
  <si>
    <t>5.5.2</t>
  </si>
  <si>
    <t xml:space="preserve">Organisation d'un atelier à kinshasa avec les parlementaires </t>
  </si>
  <si>
    <t xml:space="preserve">Mission des partenaires à Kinshasa </t>
  </si>
  <si>
    <t>5.6.1</t>
  </si>
  <si>
    <t>Publication et diffusion de brochures de vulgarisation</t>
  </si>
  <si>
    <t xml:space="preserve"> Campagne pour l'adoption d'une loi de protection des DDH</t>
  </si>
  <si>
    <t>Vulgarisation des Edits et de la loi</t>
  </si>
  <si>
    <t>Campagne internationale de plaidoyer à la CADHP</t>
  </si>
  <si>
    <t>5.7.1</t>
  </si>
  <si>
    <t>5.7.2</t>
  </si>
  <si>
    <t>5.7.3</t>
  </si>
  <si>
    <t>5.7.4</t>
  </si>
  <si>
    <t xml:space="preserve"> Transport et visas</t>
  </si>
  <si>
    <t>Frais de vie sur place (7 jours x 4 personnes)</t>
  </si>
  <si>
    <t>Frais de participation au forum des ONG</t>
  </si>
  <si>
    <t>Activités de plaidoyer et frais de rapport</t>
  </si>
  <si>
    <t>6.1</t>
  </si>
  <si>
    <t>6.1.1</t>
  </si>
  <si>
    <t>6.1.2</t>
  </si>
  <si>
    <t xml:space="preserve"> Ateliers d'échanges d'expérience et de capitalisation</t>
  </si>
  <si>
    <t>Renforcement des capacités des partenaires RISC</t>
  </si>
  <si>
    <t>7.1</t>
  </si>
  <si>
    <t>Coûts financiers</t>
  </si>
  <si>
    <t>Explications / commentaires</t>
  </si>
  <si>
    <t>Coûts</t>
  </si>
  <si>
    <t>Couts communication</t>
  </si>
  <si>
    <t>Protection Preventive des DDH</t>
  </si>
  <si>
    <t>Soutien matériel et financier aux CLP mis en place</t>
  </si>
  <si>
    <t>Campagnes de plaidoyer et Communication sur le projet</t>
  </si>
  <si>
    <t>Conférence de lancement du projet (comm. externe)</t>
  </si>
  <si>
    <t>Rédaction/diffusion/impression de trois rapports de plaidoyer</t>
  </si>
  <si>
    <t>Déjà en place</t>
  </si>
  <si>
    <t>Sera recruté début octobre</t>
  </si>
  <si>
    <t>forfait</t>
  </si>
  <si>
    <t>Tout sera acheté en T1</t>
  </si>
  <si>
    <t>Doneur</t>
  </si>
  <si>
    <t>Ambassade des Pays-Bas en RDC</t>
  </si>
  <si>
    <t>Nom du projet</t>
  </si>
  <si>
    <t>RISC : Renforcer les Initiatives pour Secourir les Défenseurs du Congo</t>
  </si>
  <si>
    <t>Période du projet</t>
  </si>
  <si>
    <t>Août 2021 à Juillet 2024</t>
  </si>
  <si>
    <t>36 mois</t>
  </si>
  <si>
    <t>Year 1</t>
  </si>
  <si>
    <t>Year 2</t>
  </si>
  <si>
    <t>Year 3</t>
  </si>
  <si>
    <t>Total Budget Costs (USD)</t>
  </si>
  <si>
    <t>1. Coordination du Projet</t>
  </si>
  <si>
    <t>1.1 Agir ensemble pour les droits humains</t>
  </si>
  <si>
    <t>Coordinateur de Projet (50%)</t>
  </si>
  <si>
    <t>Assistant de Projet et support du Délégué Général</t>
  </si>
  <si>
    <t>Chargé de Communication (20%)</t>
  </si>
  <si>
    <t>Responsable Administratif et financier (20%)</t>
  </si>
  <si>
    <t>Kits Materiel informatique</t>
  </si>
  <si>
    <t>Sous total Coordination de Projet</t>
  </si>
  <si>
    <t>2. Support aux Partenaires locaux</t>
  </si>
  <si>
    <t>2.1 ARAL</t>
  </si>
  <si>
    <t>Manager de Projet (temps plein)</t>
  </si>
  <si>
    <t>Chargé des Finances (30%)</t>
  </si>
  <si>
    <t>Assistant de Projet (temps plein)</t>
  </si>
  <si>
    <t xml:space="preserve"> Assistant de Projet pour le MANIEMA</t>
  </si>
  <si>
    <t>R&amp;R (1/an x 3 personnes)</t>
  </si>
  <si>
    <t>Fournitures pour le Bureau</t>
  </si>
  <si>
    <t>Location du bureau (participation)</t>
  </si>
  <si>
    <t xml:space="preserve">Coûts de communication </t>
  </si>
  <si>
    <t>2.2 SOS IJM</t>
  </si>
  <si>
    <t xml:space="preserve"> Assistant de Projet pour l'Ituri</t>
  </si>
  <si>
    <t>2.3. SUWE</t>
  </si>
  <si>
    <t>3.1. Renforcement des réseaux de protection des DDH</t>
  </si>
  <si>
    <t>3.1.1 Aide à la création de deux nouveaux réseaux (Ituri et Maniema)</t>
  </si>
  <si>
    <t>Achat kit internet (ordinateur, routeur et antenne) x 2</t>
  </si>
  <si>
    <t xml:space="preserve">Frais de communication </t>
  </si>
  <si>
    <t>8.  SOUS TOTAL COUTS DIRECTS ELIGIBLES - ACTIONS</t>
  </si>
  <si>
    <t xml:space="preserve">Coûts indirects (5%) </t>
  </si>
  <si>
    <t>9. Total des coûts éligibles</t>
  </si>
  <si>
    <t>5.3. Campagne de plaidoyer en Ituri (Adoption d'un Edit)</t>
  </si>
  <si>
    <t>5.3.1 Atelier d'élaboration de l'Edit à Bunia</t>
  </si>
  <si>
    <t>5.4. Campagne de plaidoyer au Maniéma (Adoption d'un Edit)</t>
  </si>
  <si>
    <t>5.4.1 Atelier d'élaboration de l'Edit à Kindu</t>
  </si>
  <si>
    <t>5.4.2. Lobying auprès des députés provinciaux</t>
  </si>
  <si>
    <t>5.5. Campagne pour l'adoption d'une loi de protection des DDH</t>
  </si>
  <si>
    <t xml:space="preserve">5.5.1.  Mission des partenaires à Kinshasa </t>
  </si>
  <si>
    <t xml:space="preserve">5.5.2. Organisation d'un atelier à kinshasa avec les parlementaires </t>
  </si>
  <si>
    <t>5.6. Vulgarisation des Edits et de la loi</t>
  </si>
  <si>
    <t>5.6.1. Publication et diffusion de brochures de vulgarisation</t>
  </si>
  <si>
    <t>5.7. Campagne internationale de plaidoyer à la CADHP</t>
  </si>
  <si>
    <t>5.7.1. Transport et visas</t>
  </si>
  <si>
    <t>5.7.2. Frais de vie sur place (7 jours x 4 personnes)</t>
  </si>
  <si>
    <t>5.7.3. Frais de participation au forum des ONG</t>
  </si>
  <si>
    <t>5.7.4. Activités de plaidoyer et frais de rapport</t>
  </si>
  <si>
    <t>pas d'activité en T1</t>
  </si>
  <si>
    <t>Forfait internet mensuel pour le réseau</t>
  </si>
  <si>
    <t>3.2. Installation des Coalitions locales de Protection</t>
  </si>
  <si>
    <t>Assistance aux DDH en danger (protection individuelle réactive)</t>
  </si>
  <si>
    <t>Frais bancaires</t>
  </si>
  <si>
    <t xml:space="preserve">TOTAL APPEL DE FONDS TRIMESTRIEL </t>
  </si>
  <si>
    <t>Sous total Assistance DDH en danger</t>
  </si>
  <si>
    <t>consommation moyenne</t>
  </si>
  <si>
    <t>Moyenne</t>
  </si>
  <si>
    <t>Forfait</t>
  </si>
  <si>
    <t xml:space="preserve">Achat d'un télephone par CLP </t>
  </si>
  <si>
    <t>Téléphone</t>
  </si>
  <si>
    <t>Forfait mois</t>
  </si>
  <si>
    <t>APPEL DE FONDS TRIMESTRIEL T1</t>
  </si>
  <si>
    <t>Forfait mois/CLP</t>
  </si>
  <si>
    <t>Par pers.</t>
  </si>
  <si>
    <t>Transport (3 personnes)</t>
  </si>
  <si>
    <t>Per diem (3 personnes x 3 jours x 4 ateliers)</t>
  </si>
  <si>
    <t>Pour 3 pers.</t>
  </si>
  <si>
    <t>Par pers/jour</t>
  </si>
  <si>
    <t>forfait mois</t>
  </si>
  <si>
    <t>T2</t>
  </si>
  <si>
    <t>APPEL DE FONDS TRIMESTRIEL T2</t>
  </si>
  <si>
    <t>APPEL DE FONDS TRIMESTRIEL T3</t>
  </si>
  <si>
    <t>T3</t>
  </si>
  <si>
    <t>APPEL DE FONDS TRIMESTRIEL T4</t>
  </si>
  <si>
    <t>APPEL DE FONDS TRIMESTRIEL T5</t>
  </si>
  <si>
    <t>APPEL DE FONDS TRIMESTRIEL T6</t>
  </si>
  <si>
    <t>APPEL DE FONDS TRIMESTRIEL T8</t>
  </si>
  <si>
    <t>APPEL DE FONDS TRIMESTRIEL T9</t>
  </si>
  <si>
    <t>APPEL DE FONDS TRIMESTRIEL T10</t>
  </si>
  <si>
    <t>APPEL DE FONDS TRIMESTRIEL T11</t>
  </si>
  <si>
    <t>APPEL DE FONDS TRIMESTRIEL T12</t>
  </si>
  <si>
    <t>SOS IJM</t>
  </si>
  <si>
    <t>T12</t>
  </si>
  <si>
    <t>T11</t>
  </si>
  <si>
    <t>T10</t>
  </si>
  <si>
    <t>T9</t>
  </si>
  <si>
    <t>T8</t>
  </si>
  <si>
    <t>T7</t>
  </si>
  <si>
    <t>T6</t>
  </si>
  <si>
    <t>T5</t>
  </si>
  <si>
    <t>T4</t>
  </si>
  <si>
    <t>Support aux partenaires locaux / SOS IJM</t>
  </si>
  <si>
    <t>Assistant du projet en Ituri (Temps plein)</t>
  </si>
  <si>
    <t>2.2.1</t>
  </si>
  <si>
    <t>2.2</t>
  </si>
  <si>
    <t>2.2.2</t>
  </si>
  <si>
    <t>2.2.3</t>
  </si>
  <si>
    <t>2.2.4</t>
  </si>
  <si>
    <t>2.2.5</t>
  </si>
  <si>
    <t>2.2.6</t>
  </si>
  <si>
    <t>2.2.7</t>
  </si>
  <si>
    <t>2.2.8</t>
  </si>
  <si>
    <t>Chargé de finance (30%)</t>
  </si>
  <si>
    <t>Aide à la création d'un nouveaux réseau en Ituri</t>
  </si>
  <si>
    <t>Achat kit internet (ordinateur, routeur et antenne)  Ituri</t>
  </si>
  <si>
    <t xml:space="preserve"> Mise en place 5 CLP axe Bukavu</t>
  </si>
  <si>
    <t>Formation CLP Axe Bukavu (25 membres)</t>
  </si>
  <si>
    <t xml:space="preserve"> Mise en place de 5 CLP en Ituri</t>
  </si>
  <si>
    <t>3.1.2.1</t>
  </si>
  <si>
    <t>3.1.2.5</t>
  </si>
  <si>
    <t>3.2.3</t>
  </si>
  <si>
    <t>3.2.4</t>
  </si>
  <si>
    <t>3.2.9</t>
  </si>
  <si>
    <t>3.2.10</t>
  </si>
  <si>
    <t>3.4.1.2</t>
  </si>
  <si>
    <t>Formation de 40 DDH Axe Bukavu (année 2 et 3)</t>
  </si>
  <si>
    <t>3.4.1.5</t>
  </si>
  <si>
    <t>3.4.2.2</t>
  </si>
  <si>
    <t>Campagne de plaidoyer en Ituri (Adoption d'un Edit)</t>
  </si>
  <si>
    <t>5.3</t>
  </si>
  <si>
    <t>5.3.1</t>
  </si>
  <si>
    <t>Atelier d'élaboration de l'Edit à Bunia</t>
  </si>
  <si>
    <t>5.3.2</t>
  </si>
  <si>
    <t>APPEL DE FONDS TRIMESTRIEL T7</t>
  </si>
  <si>
    <t>2.2.9</t>
  </si>
  <si>
    <t>R&amp;R</t>
  </si>
  <si>
    <t>Pers/an</t>
  </si>
  <si>
    <t>Pas de R&amp;R en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</si>
</sst>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[$$-409]* #,##0.00_ ;_-[$$-409]* \-#,##0.00\ ;_-[$$-409]* &quot;-&quot;??_ ;_-@_ "/>
    <numFmt numFmtId="166" formatCode="_ * #,##0.00_ ;_ * \-#,##0.00_ ;_ * &quot;-&quot;??_ ;_ @_ "/>
    <numFmt numFmtId="167" formatCode="_(* #,##0.00_);_(* \(#,##0.00\);_(* &quot;-&quot;??_);_(@_)"/>
    <numFmt numFmtId="168" formatCode="#,##0.00_ ;\-#,##0.00\ "/>
    <numFmt numFmtId="169" formatCode="#,##0_ ;\-#,##0\ 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sz val="10"/>
      <name val="Arial"/>
      <family val="2"/>
      <charset val="1"/>
    </font>
    <font>
      <sz val="11"/>
      <color indexed="6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63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25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b/>
      <i/>
      <sz val="9"/>
      <color rgb="FFFF0000"/>
      <name val="Arial"/>
      <family val="2"/>
    </font>
    <font>
      <sz val="9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6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3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3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3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3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12" borderId="0" applyNumberFormat="0" applyBorder="0" applyAlignment="0" applyProtection="0"/>
    <xf numFmtId="0" fontId="3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3" fillId="8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3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8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4" fillId="19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3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4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4" fillId="1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4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4" fillId="25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6" fillId="27" borderId="1" applyNumberFormat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0" fontId="24" fillId="12" borderId="1" applyNumberFormat="0" applyAlignment="0" applyProtection="0"/>
    <xf numFmtId="0" fontId="7" fillId="0" borderId="2" applyNumberFormat="0" applyFill="0" applyAlignment="0" applyProtection="0"/>
    <xf numFmtId="0" fontId="25" fillId="0" borderId="2" applyNumberFormat="0" applyFill="0" applyAlignment="0" applyProtection="0"/>
    <xf numFmtId="0" fontId="25" fillId="0" borderId="2" applyNumberFormat="0" applyFill="0" applyAlignment="0" applyProtection="0"/>
    <xf numFmtId="0" fontId="37" fillId="26" borderId="3" applyNumberFormat="0" applyAlignment="0" applyProtection="0"/>
    <xf numFmtId="3" fontId="2" fillId="0" borderId="0"/>
    <xf numFmtId="0" fontId="8" fillId="5" borderId="4" applyNumberFormat="0" applyAlignment="0" applyProtection="0"/>
    <xf numFmtId="0" fontId="2" fillId="5" borderId="4" applyNumberFormat="0" applyAlignment="0" applyProtection="0"/>
    <xf numFmtId="0" fontId="2" fillId="5" borderId="4" applyNumberFormat="0" applyAlignment="0" applyProtection="0"/>
    <xf numFmtId="0" fontId="9" fillId="11" borderId="1" applyNumberFormat="0" applyAlignment="0" applyProtection="0"/>
    <xf numFmtId="0" fontId="26" fillId="16" borderId="1" applyNumberFormat="0" applyAlignment="0" applyProtection="0"/>
    <xf numFmtId="0" fontId="26" fillId="16" borderId="1" applyNumberFormat="0" applyAlignment="0" applyProtection="0"/>
    <xf numFmtId="0" fontId="31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26" fillId="12" borderId="1" applyNumberFormat="0" applyAlignment="0" applyProtection="0"/>
    <xf numFmtId="0" fontId="10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5" fillId="0" borderId="2" applyNumberFormat="0" applyFill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16" borderId="0" applyNumberFormat="0" applyBorder="0" applyAlignment="0" applyProtection="0"/>
    <xf numFmtId="0" fontId="11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5" borderId="4" applyNumberFormat="0" applyAlignment="0" applyProtection="0"/>
    <xf numFmtId="0" fontId="30" fillId="12" borderId="8" applyNumberFormat="0" applyAlignment="0" applyProtection="0"/>
    <xf numFmtId="9" fontId="8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13" fillId="27" borderId="8" applyNumberFormat="0" applyAlignment="0" applyProtection="0"/>
    <xf numFmtId="0" fontId="30" fillId="7" borderId="8" applyNumberFormat="0" applyAlignment="0" applyProtection="0"/>
    <xf numFmtId="0" fontId="30" fillId="7" borderId="8" applyNumberFormat="0" applyAlignment="0" applyProtection="0"/>
    <xf numFmtId="0" fontId="1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17" fillId="0" borderId="6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18" fillId="0" borderId="7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20" fillId="26" borderId="3" applyNumberFormat="0" applyAlignment="0" applyProtection="0"/>
    <xf numFmtId="0" fontId="37" fillId="26" borderId="3" applyNumberFormat="0" applyAlignment="0" applyProtection="0"/>
    <xf numFmtId="0" fontId="37" fillId="26" borderId="3" applyNumberFormat="0" applyAlignment="0" applyProtection="0"/>
    <xf numFmtId="0" fontId="23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/>
    <xf numFmtId="0" fontId="2" fillId="0" borderId="0" xfId="1"/>
    <xf numFmtId="168" fontId="38" fillId="30" borderId="15" xfId="0" applyNumberFormat="1" applyFont="1" applyFill="1" applyBorder="1" applyAlignment="1">
      <alignment wrapText="1"/>
    </xf>
    <xf numFmtId="168" fontId="38" fillId="30" borderId="23" xfId="0" applyNumberFormat="1" applyFont="1" applyFill="1" applyBorder="1" applyAlignment="1">
      <alignment wrapText="1"/>
    </xf>
    <xf numFmtId="168" fontId="2" fillId="28" borderId="15" xfId="0" applyNumberFormat="1" applyFont="1" applyFill="1" applyBorder="1" applyAlignment="1">
      <alignment wrapText="1"/>
    </xf>
    <xf numFmtId="168" fontId="2" fillId="28" borderId="23" xfId="0" applyNumberFormat="1" applyFont="1" applyFill="1" applyBorder="1" applyAlignment="1">
      <alignment wrapText="1"/>
    </xf>
    <xf numFmtId="3" fontId="2" fillId="0" borderId="17" xfId="0" applyNumberFormat="1" applyFont="1" applyBorder="1" applyAlignment="1">
      <alignment wrapText="1"/>
    </xf>
    <xf numFmtId="0" fontId="45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38" fillId="34" borderId="33" xfId="1" applyFont="1" applyFill="1" applyBorder="1" applyAlignment="1">
      <alignment horizontal="center" vertical="center"/>
    </xf>
    <xf numFmtId="3" fontId="38" fillId="30" borderId="17" xfId="0" applyNumberFormat="1" applyFont="1" applyFill="1" applyBorder="1" applyAlignment="1">
      <alignment horizontal="left" vertical="center"/>
    </xf>
    <xf numFmtId="3" fontId="38" fillId="0" borderId="17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23" xfId="0" applyNumberFormat="1" applyFont="1" applyBorder="1" applyAlignment="1">
      <alignment wrapText="1"/>
    </xf>
    <xf numFmtId="3" fontId="2" fillId="0" borderId="17" xfId="0" applyNumberFormat="1" applyFont="1" applyBorder="1"/>
    <xf numFmtId="3" fontId="39" fillId="29" borderId="17" xfId="0" applyNumberFormat="1" applyFont="1" applyFill="1" applyBorder="1"/>
    <xf numFmtId="168" fontId="39" fillId="29" borderId="15" xfId="124" applyNumberFormat="1" applyFont="1" applyFill="1" applyBorder="1" applyAlignment="1"/>
    <xf numFmtId="168" fontId="38" fillId="0" borderId="15" xfId="0" applyNumberFormat="1" applyFont="1" applyBorder="1" applyAlignment="1">
      <alignment wrapText="1"/>
    </xf>
    <xf numFmtId="168" fontId="38" fillId="0" borderId="23" xfId="0" applyNumberFormat="1" applyFont="1" applyBorder="1" applyAlignment="1">
      <alignment wrapText="1"/>
    </xf>
    <xf numFmtId="3" fontId="38" fillId="35" borderId="17" xfId="0" applyNumberFormat="1" applyFont="1" applyFill="1" applyBorder="1"/>
    <xf numFmtId="168" fontId="38" fillId="35" borderId="15" xfId="0" applyNumberFormat="1" applyFont="1" applyFill="1" applyBorder="1" applyAlignment="1">
      <alignment wrapText="1"/>
    </xf>
    <xf numFmtId="168" fontId="38" fillId="35" borderId="23" xfId="0" applyNumberFormat="1" applyFont="1" applyFill="1" applyBorder="1" applyAlignment="1">
      <alignment wrapText="1"/>
    </xf>
    <xf numFmtId="3" fontId="39" fillId="28" borderId="17" xfId="0" applyNumberFormat="1" applyFont="1" applyFill="1" applyBorder="1"/>
    <xf numFmtId="168" fontId="39" fillId="28" borderId="15" xfId="124" applyNumberFormat="1" applyFont="1" applyFill="1" applyBorder="1" applyAlignment="1"/>
    <xf numFmtId="168" fontId="39" fillId="28" borderId="23" xfId="124" applyNumberFormat="1" applyFont="1" applyFill="1" applyBorder="1" applyAlignment="1"/>
    <xf numFmtId="168" fontId="38" fillId="35" borderId="15" xfId="0" applyNumberFormat="1" applyFont="1" applyFill="1" applyBorder="1"/>
    <xf numFmtId="168" fontId="38" fillId="35" borderId="23" xfId="0" applyNumberFormat="1" applyFont="1" applyFill="1" applyBorder="1"/>
    <xf numFmtId="3" fontId="38" fillId="30" borderId="17" xfId="0" applyNumberFormat="1" applyFont="1" applyFill="1" applyBorder="1"/>
    <xf numFmtId="168" fontId="2" fillId="30" borderId="15" xfId="0" applyNumberFormat="1" applyFont="1" applyFill="1" applyBorder="1" applyAlignment="1">
      <alignment wrapText="1"/>
    </xf>
    <xf numFmtId="3" fontId="2" fillId="0" borderId="29" xfId="0" applyNumberFormat="1" applyFont="1" applyBorder="1"/>
    <xf numFmtId="168" fontId="2" fillId="0" borderId="25" xfId="0" applyNumberFormat="1" applyFont="1" applyBorder="1" applyAlignment="1">
      <alignment wrapText="1"/>
    </xf>
    <xf numFmtId="3" fontId="39" fillId="29" borderId="18" xfId="0" applyNumberFormat="1" applyFont="1" applyFill="1" applyBorder="1"/>
    <xf numFmtId="168" fontId="39" fillId="29" borderId="19" xfId="124" applyNumberFormat="1" applyFont="1" applyFill="1" applyBorder="1" applyAlignment="1"/>
    <xf numFmtId="3" fontId="39" fillId="28" borderId="30" xfId="0" applyNumberFormat="1" applyFont="1" applyFill="1" applyBorder="1"/>
    <xf numFmtId="168" fontId="39" fillId="28" borderId="19" xfId="124" applyNumberFormat="1" applyFont="1" applyFill="1" applyBorder="1" applyAlignment="1"/>
    <xf numFmtId="168" fontId="39" fillId="28" borderId="30" xfId="124" applyNumberFormat="1" applyFont="1" applyFill="1" applyBorder="1" applyAlignment="1"/>
    <xf numFmtId="3" fontId="38" fillId="35" borderId="20" xfId="0" applyNumberFormat="1" applyFont="1" applyFill="1" applyBorder="1"/>
    <xf numFmtId="3" fontId="2" fillId="28" borderId="20" xfId="0" applyNumberFormat="1" applyFont="1" applyFill="1" applyBorder="1"/>
    <xf numFmtId="3" fontId="2" fillId="28" borderId="30" xfId="0" applyNumberFormat="1" applyFont="1" applyFill="1" applyBorder="1"/>
    <xf numFmtId="168" fontId="2" fillId="0" borderId="19" xfId="0" applyNumberFormat="1" applyFont="1" applyBorder="1" applyAlignment="1">
      <alignment wrapText="1"/>
    </xf>
    <xf numFmtId="168" fontId="2" fillId="28" borderId="19" xfId="0" applyNumberFormat="1" applyFont="1" applyFill="1" applyBorder="1" applyAlignment="1">
      <alignment wrapText="1"/>
    </xf>
    <xf numFmtId="3" fontId="39" fillId="28" borderId="18" xfId="0" applyNumberFormat="1" applyFont="1" applyFill="1" applyBorder="1"/>
    <xf numFmtId="3" fontId="2" fillId="28" borderId="17" xfId="0" applyNumberFormat="1" applyFont="1" applyFill="1" applyBorder="1"/>
    <xf numFmtId="3" fontId="38" fillId="0" borderId="20" xfId="0" applyNumberFormat="1" applyFont="1" applyBorder="1"/>
    <xf numFmtId="3" fontId="39" fillId="29" borderId="21" xfId="0" applyNumberFormat="1" applyFont="1" applyFill="1" applyBorder="1"/>
    <xf numFmtId="168" fontId="39" fillId="29" borderId="22" xfId="124" applyNumberFormat="1" applyFont="1" applyFill="1" applyBorder="1" applyAlignment="1"/>
    <xf numFmtId="3" fontId="38" fillId="30" borderId="17" xfId="0" applyNumberFormat="1" applyFont="1" applyFill="1" applyBorder="1" applyAlignment="1">
      <alignment vertical="center"/>
    </xf>
    <xf numFmtId="3" fontId="49" fillId="29" borderId="14" xfId="138" applyNumberFormat="1" applyFont="1" applyFill="1" applyBorder="1" applyAlignment="1">
      <alignment horizontal="center" vertical="center"/>
    </xf>
    <xf numFmtId="3" fontId="49" fillId="29" borderId="16" xfId="138" applyNumberFormat="1" applyFont="1" applyFill="1" applyBorder="1" applyAlignment="1">
      <alignment horizontal="center" vertical="center"/>
    </xf>
    <xf numFmtId="3" fontId="49" fillId="29" borderId="14" xfId="138" applyNumberFormat="1" applyFont="1" applyFill="1" applyBorder="1" applyAlignment="1">
      <alignment horizontal="center" vertical="center" wrapText="1"/>
    </xf>
    <xf numFmtId="165" fontId="49" fillId="29" borderId="16" xfId="138" applyNumberFormat="1" applyFont="1" applyFill="1" applyBorder="1" applyAlignment="1">
      <alignment horizontal="center" vertical="center" wrapText="1"/>
    </xf>
    <xf numFmtId="3" fontId="49" fillId="32" borderId="17" xfId="0" applyNumberFormat="1" applyFont="1" applyFill="1" applyBorder="1" applyAlignment="1"/>
    <xf numFmtId="168" fontId="49" fillId="32" borderId="15" xfId="0" applyNumberFormat="1" applyFont="1" applyFill="1" applyBorder="1" applyAlignment="1">
      <alignment horizontal="center" wrapText="1"/>
    </xf>
    <xf numFmtId="168" fontId="49" fillId="32" borderId="23" xfId="0" applyNumberFormat="1" applyFont="1" applyFill="1" applyBorder="1" applyAlignment="1">
      <alignment horizontal="center" wrapText="1"/>
    </xf>
    <xf numFmtId="3" fontId="50" fillId="0" borderId="15" xfId="138" applyNumberFormat="1" applyFont="1" applyFill="1" applyBorder="1" applyAlignment="1">
      <alignment vertical="center"/>
    </xf>
    <xf numFmtId="3" fontId="50" fillId="0" borderId="17" xfId="138" applyNumberFormat="1" applyFont="1" applyFill="1" applyBorder="1" applyAlignment="1">
      <alignment horizontal="center" vertical="center"/>
    </xf>
    <xf numFmtId="3" fontId="50" fillId="0" borderId="15" xfId="138" applyNumberFormat="1" applyFont="1" applyBorder="1" applyAlignment="1">
      <alignment vertical="center"/>
    </xf>
    <xf numFmtId="3" fontId="52" fillId="31" borderId="17" xfId="138" applyNumberFormat="1" applyFont="1" applyFill="1" applyBorder="1" applyAlignment="1">
      <alignment horizontal="center" vertical="center"/>
    </xf>
    <xf numFmtId="3" fontId="49" fillId="32" borderId="18" xfId="0" applyNumberFormat="1" applyFont="1" applyFill="1" applyBorder="1" applyAlignment="1"/>
    <xf numFmtId="168" fontId="49" fillId="32" borderId="19" xfId="0" applyNumberFormat="1" applyFont="1" applyFill="1" applyBorder="1" applyAlignment="1">
      <alignment horizontal="center" wrapText="1"/>
    </xf>
    <xf numFmtId="3" fontId="49" fillId="30" borderId="44" xfId="0" applyNumberFormat="1" applyFont="1" applyFill="1" applyBorder="1" applyAlignment="1"/>
    <xf numFmtId="168" fontId="49" fillId="30" borderId="44" xfId="0" applyNumberFormat="1" applyFont="1" applyFill="1" applyBorder="1" applyAlignment="1">
      <alignment horizontal="center" wrapText="1"/>
    </xf>
    <xf numFmtId="168" fontId="49" fillId="30" borderId="31" xfId="0" applyNumberFormat="1" applyFont="1" applyFill="1" applyBorder="1" applyAlignment="1">
      <alignment horizontal="center" wrapText="1"/>
    </xf>
    <xf numFmtId="168" fontId="49" fillId="30" borderId="23" xfId="0" applyNumberFormat="1" applyFont="1" applyFill="1" applyBorder="1" applyAlignment="1">
      <alignment horizontal="center" wrapText="1"/>
    </xf>
    <xf numFmtId="168" fontId="49" fillId="30" borderId="15" xfId="0" applyNumberFormat="1" applyFont="1" applyFill="1" applyBorder="1" applyAlignment="1">
      <alignment horizontal="center" wrapText="1"/>
    </xf>
    <xf numFmtId="3" fontId="50" fillId="28" borderId="15" xfId="0" applyNumberFormat="1" applyFont="1" applyFill="1" applyBorder="1" applyAlignment="1">
      <alignment vertical="center" wrapText="1"/>
    </xf>
    <xf numFmtId="3" fontId="50" fillId="0" borderId="15" xfId="138" applyNumberFormat="1" applyFont="1" applyBorder="1" applyAlignment="1">
      <alignment horizontal="center" vertical="center"/>
    </xf>
    <xf numFmtId="3" fontId="50" fillId="0" borderId="23" xfId="138" applyNumberFormat="1" applyFont="1" applyBorder="1" applyAlignment="1">
      <alignment horizontal="center" vertical="center"/>
    </xf>
    <xf numFmtId="165" fontId="50" fillId="0" borderId="15" xfId="138" applyNumberFormat="1" applyFont="1" applyBorder="1" applyAlignment="1">
      <alignment horizontal="center" vertical="center"/>
    </xf>
    <xf numFmtId="3" fontId="50" fillId="0" borderId="30" xfId="138" applyNumberFormat="1" applyFont="1" applyBorder="1" applyAlignment="1">
      <alignment horizontal="center" vertical="center"/>
    </xf>
    <xf numFmtId="3" fontId="50" fillId="0" borderId="17" xfId="0" applyNumberFormat="1" applyFont="1" applyBorder="1"/>
    <xf numFmtId="168" fontId="49" fillId="30" borderId="15" xfId="0" applyNumberFormat="1" applyFont="1" applyFill="1" applyBorder="1" applyAlignment="1">
      <alignment wrapText="1"/>
    </xf>
    <xf numFmtId="168" fontId="49" fillId="30" borderId="23" xfId="0" applyNumberFormat="1" applyFont="1" applyFill="1" applyBorder="1" applyAlignment="1">
      <alignment wrapText="1"/>
    </xf>
    <xf numFmtId="3" fontId="49" fillId="30" borderId="17" xfId="0" applyNumberFormat="1" applyFont="1" applyFill="1" applyBorder="1"/>
    <xf numFmtId="3" fontId="49" fillId="30" borderId="17" xfId="0" applyNumberFormat="1" applyFont="1" applyFill="1" applyBorder="1" applyAlignment="1">
      <alignment horizontal="left" vertical="center"/>
    </xf>
    <xf numFmtId="168" fontId="50" fillId="30" borderId="15" xfId="0" applyNumberFormat="1" applyFont="1" applyFill="1" applyBorder="1" applyAlignment="1">
      <alignment wrapText="1"/>
    </xf>
    <xf numFmtId="3" fontId="50" fillId="0" borderId="29" xfId="0" applyNumberFormat="1" applyFont="1" applyBorder="1"/>
    <xf numFmtId="3" fontId="50" fillId="0" borderId="17" xfId="0" applyNumberFormat="1" applyFont="1" applyBorder="1" applyAlignment="1">
      <alignment wrapText="1"/>
    </xf>
    <xf numFmtId="3" fontId="50" fillId="28" borderId="20" xfId="0" applyNumberFormat="1" applyFont="1" applyFill="1" applyBorder="1"/>
    <xf numFmtId="0" fontId="54" fillId="0" borderId="0" xfId="0" applyFont="1"/>
    <xf numFmtId="3" fontId="50" fillId="28" borderId="17" xfId="0" applyNumberFormat="1" applyFont="1" applyFill="1" applyBorder="1"/>
    <xf numFmtId="0" fontId="54" fillId="0" borderId="0" xfId="0" applyFont="1" applyAlignment="1">
      <alignment horizontal="center"/>
    </xf>
    <xf numFmtId="165" fontId="50" fillId="0" borderId="17" xfId="138" applyNumberFormat="1" applyFont="1" applyFill="1" applyBorder="1" applyAlignment="1">
      <alignment horizontal="center" vertical="center"/>
    </xf>
    <xf numFmtId="3" fontId="49" fillId="32" borderId="17" xfId="138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3" fontId="49" fillId="29" borderId="14" xfId="138" applyNumberFormat="1" applyFont="1" applyFill="1" applyBorder="1" applyAlignment="1">
      <alignment horizontal="left" vertical="center"/>
    </xf>
    <xf numFmtId="3" fontId="50" fillId="0" borderId="17" xfId="138" applyNumberFormat="1" applyFont="1" applyFill="1" applyBorder="1" applyAlignment="1">
      <alignment horizontal="left" vertical="center"/>
    </xf>
    <xf numFmtId="3" fontId="52" fillId="31" borderId="17" xfId="138" applyNumberFormat="1" applyFont="1" applyFill="1" applyBorder="1" applyAlignment="1">
      <alignment horizontal="left" vertical="center"/>
    </xf>
    <xf numFmtId="3" fontId="49" fillId="30" borderId="17" xfId="138" applyNumberFormat="1" applyFont="1" applyFill="1" applyBorder="1" applyAlignment="1">
      <alignment horizontal="left" vertical="center"/>
    </xf>
    <xf numFmtId="3" fontId="50" fillId="0" borderId="17" xfId="138" applyNumberFormat="1" applyFont="1" applyBorder="1" applyAlignment="1">
      <alignment horizontal="left" vertical="center"/>
    </xf>
    <xf numFmtId="3" fontId="50" fillId="0" borderId="23" xfId="138" applyNumberFormat="1" applyFont="1" applyBorder="1" applyAlignment="1">
      <alignment horizontal="left" vertical="center"/>
    </xf>
    <xf numFmtId="3" fontId="50" fillId="0" borderId="20" xfId="138" applyNumberFormat="1" applyFont="1" applyBorder="1" applyAlignment="1">
      <alignment horizontal="left" vertical="center"/>
    </xf>
    <xf numFmtId="0" fontId="54" fillId="0" borderId="0" xfId="0" applyFont="1" applyAlignment="1">
      <alignment horizontal="left"/>
    </xf>
    <xf numFmtId="3" fontId="49" fillId="30" borderId="15" xfId="0" applyNumberFormat="1" applyFont="1" applyFill="1" applyBorder="1" applyAlignment="1">
      <alignment vertical="center" wrapText="1"/>
    </xf>
    <xf numFmtId="3" fontId="49" fillId="30" borderId="15" xfId="138" applyNumberFormat="1" applyFont="1" applyFill="1" applyBorder="1" applyAlignment="1">
      <alignment horizontal="center" vertical="center"/>
    </xf>
    <xf numFmtId="3" fontId="49" fillId="30" borderId="23" xfId="138" applyNumberFormat="1" applyFont="1" applyFill="1" applyBorder="1" applyAlignment="1">
      <alignment horizontal="center" vertical="center"/>
    </xf>
    <xf numFmtId="3" fontId="49" fillId="30" borderId="17" xfId="138" applyNumberFormat="1" applyFont="1" applyFill="1" applyBorder="1" applyAlignment="1">
      <alignment horizontal="center" vertical="center"/>
    </xf>
    <xf numFmtId="165" fontId="49" fillId="30" borderId="15" xfId="138" applyNumberFormat="1" applyFont="1" applyFill="1" applyBorder="1" applyAlignment="1">
      <alignment horizontal="center" vertical="center"/>
    </xf>
    <xf numFmtId="3" fontId="49" fillId="30" borderId="23" xfId="138" applyNumberFormat="1" applyFont="1" applyFill="1" applyBorder="1" applyAlignment="1">
      <alignment horizontal="left" vertical="center"/>
    </xf>
    <xf numFmtId="0" fontId="46" fillId="36" borderId="33" xfId="0" applyFont="1" applyFill="1" applyBorder="1"/>
    <xf numFmtId="168" fontId="46" fillId="36" borderId="33" xfId="0" applyNumberFormat="1" applyFont="1" applyFill="1" applyBorder="1"/>
    <xf numFmtId="168" fontId="0" fillId="36" borderId="33" xfId="0" applyNumberFormat="1" applyFill="1" applyBorder="1"/>
    <xf numFmtId="3" fontId="38" fillId="29" borderId="14" xfId="0" applyNumberFormat="1" applyFont="1" applyFill="1" applyBorder="1" applyAlignment="1">
      <alignment horizontal="center" vertical="center"/>
    </xf>
    <xf numFmtId="168" fontId="48" fillId="37" borderId="16" xfId="0" applyNumberFormat="1" applyFont="1" applyFill="1" applyBorder="1" applyAlignment="1">
      <alignment horizontal="center" vertical="center" wrapText="1"/>
    </xf>
    <xf numFmtId="168" fontId="48" fillId="37" borderId="42" xfId="0" applyNumberFormat="1" applyFont="1" applyFill="1" applyBorder="1" applyAlignment="1">
      <alignment horizontal="center" vertical="center" wrapText="1"/>
    </xf>
    <xf numFmtId="3" fontId="38" fillId="35" borderId="50" xfId="0" applyNumberFormat="1" applyFont="1" applyFill="1" applyBorder="1"/>
    <xf numFmtId="168" fontId="38" fillId="35" borderId="51" xfId="0" applyNumberFormat="1" applyFont="1" applyFill="1" applyBorder="1" applyAlignment="1">
      <alignment wrapText="1"/>
    </xf>
    <xf numFmtId="168" fontId="38" fillId="35" borderId="28" xfId="0" applyNumberFormat="1" applyFont="1" applyFill="1" applyBorder="1" applyAlignment="1">
      <alignment wrapText="1"/>
    </xf>
    <xf numFmtId="168" fontId="2" fillId="0" borderId="15" xfId="0" applyNumberFormat="1" applyFont="1" applyBorder="1"/>
    <xf numFmtId="168" fontId="2" fillId="0" borderId="23" xfId="0" applyNumberFormat="1" applyFont="1" applyBorder="1"/>
    <xf numFmtId="168" fontId="39" fillId="29" borderId="23" xfId="124" applyNumberFormat="1" applyFont="1" applyFill="1" applyBorder="1" applyAlignment="1"/>
    <xf numFmtId="168" fontId="39" fillId="28" borderId="15" xfId="0" applyNumberFormat="1" applyFont="1" applyFill="1" applyBorder="1"/>
    <xf numFmtId="168" fontId="39" fillId="28" borderId="23" xfId="0" applyNumberFormat="1" applyFont="1" applyFill="1" applyBorder="1"/>
    <xf numFmtId="168" fontId="2" fillId="28" borderId="15" xfId="0" applyNumberFormat="1" applyFont="1" applyFill="1" applyBorder="1"/>
    <xf numFmtId="3" fontId="38" fillId="0" borderId="17" xfId="0" applyNumberFormat="1" applyFont="1" applyBorder="1" applyAlignment="1">
      <alignment wrapText="1"/>
    </xf>
    <xf numFmtId="3" fontId="2" fillId="28" borderId="17" xfId="0" applyNumberFormat="1" applyFont="1" applyFill="1" applyBorder="1" applyAlignment="1">
      <alignment wrapText="1"/>
    </xf>
    <xf numFmtId="3" fontId="39" fillId="28" borderId="39" xfId="0" applyNumberFormat="1" applyFont="1" applyFill="1" applyBorder="1"/>
    <xf numFmtId="168" fontId="39" fillId="28" borderId="36" xfId="124" applyNumberFormat="1" applyFont="1" applyFill="1" applyBorder="1" applyAlignment="1"/>
    <xf numFmtId="168" fontId="39" fillId="28" borderId="40" xfId="124" applyNumberFormat="1" applyFont="1" applyFill="1" applyBorder="1" applyAlignment="1"/>
    <xf numFmtId="3" fontId="40" fillId="35" borderId="14" xfId="0" applyNumberFormat="1" applyFont="1" applyFill="1" applyBorder="1" applyAlignment="1">
      <alignment vertical="center"/>
    </xf>
    <xf numFmtId="168" fontId="40" fillId="35" borderId="16" xfId="0" applyNumberFormat="1" applyFont="1" applyFill="1" applyBorder="1" applyAlignment="1">
      <alignment vertical="center" wrapText="1"/>
    </xf>
    <xf numFmtId="168" fontId="40" fillId="35" borderId="42" xfId="0" applyNumberFormat="1" applyFont="1" applyFill="1" applyBorder="1" applyAlignment="1">
      <alignment vertical="center" wrapText="1"/>
    </xf>
    <xf numFmtId="3" fontId="2" fillId="28" borderId="50" xfId="0" applyNumberFormat="1" applyFont="1" applyFill="1" applyBorder="1" applyAlignment="1">
      <alignment vertical="center"/>
    </xf>
    <xf numFmtId="168" fontId="2" fillId="28" borderId="51" xfId="0" applyNumberFormat="1" applyFont="1" applyFill="1" applyBorder="1" applyAlignment="1">
      <alignment vertical="center" wrapText="1"/>
    </xf>
    <xf numFmtId="168" fontId="2" fillId="28" borderId="28" xfId="0" applyNumberFormat="1" applyFont="1" applyFill="1" applyBorder="1" applyAlignment="1">
      <alignment vertical="center" wrapText="1"/>
    </xf>
    <xf numFmtId="169" fontId="2" fillId="28" borderId="51" xfId="0" applyNumberFormat="1" applyFont="1" applyFill="1" applyBorder="1" applyAlignment="1">
      <alignment vertical="center" wrapText="1"/>
    </xf>
    <xf numFmtId="3" fontId="2" fillId="28" borderId="29" xfId="0" applyNumberFormat="1" applyFont="1" applyFill="1" applyBorder="1" applyAlignment="1">
      <alignment vertical="center"/>
    </xf>
    <xf numFmtId="168" fontId="2" fillId="28" borderId="25" xfId="0" applyNumberFormat="1" applyFont="1" applyFill="1" applyBorder="1" applyAlignment="1">
      <alignment vertical="center" wrapText="1"/>
    </xf>
    <xf numFmtId="168" fontId="2" fillId="28" borderId="0" xfId="0" applyNumberFormat="1" applyFont="1" applyFill="1" applyAlignment="1">
      <alignment vertical="center" wrapText="1"/>
    </xf>
    <xf numFmtId="3" fontId="40" fillId="38" borderId="14" xfId="0" applyNumberFormat="1" applyFont="1" applyFill="1" applyBorder="1" applyAlignment="1">
      <alignment vertical="center"/>
    </xf>
    <xf numFmtId="168" fontId="40" fillId="38" borderId="16" xfId="0" applyNumberFormat="1" applyFont="1" applyFill="1" applyBorder="1" applyAlignment="1">
      <alignment vertical="center" wrapText="1"/>
    </xf>
    <xf numFmtId="168" fontId="40" fillId="38" borderId="42" xfId="0" applyNumberFormat="1" applyFont="1" applyFill="1" applyBorder="1" applyAlignment="1">
      <alignment vertical="center" wrapText="1"/>
    </xf>
    <xf numFmtId="169" fontId="40" fillId="38" borderId="16" xfId="0" applyNumberFormat="1" applyFont="1" applyFill="1" applyBorder="1" applyAlignment="1">
      <alignment vertical="center" wrapText="1"/>
    </xf>
    <xf numFmtId="168" fontId="0" fillId="0" borderId="0" xfId="0" applyNumberFormat="1"/>
    <xf numFmtId="0" fontId="46" fillId="0" borderId="16" xfId="0" applyFont="1" applyBorder="1" applyAlignment="1">
      <alignment horizontal="center"/>
    </xf>
    <xf numFmtId="3" fontId="50" fillId="39" borderId="17" xfId="138" applyNumberFormat="1" applyFont="1" applyFill="1" applyBorder="1" applyAlignment="1">
      <alignment horizontal="left" vertical="center"/>
    </xf>
    <xf numFmtId="3" fontId="50" fillId="39" borderId="15" xfId="0" applyNumberFormat="1" applyFont="1" applyFill="1" applyBorder="1" applyAlignment="1">
      <alignment vertical="center" wrapText="1"/>
    </xf>
    <xf numFmtId="3" fontId="50" fillId="39" borderId="15" xfId="138" applyNumberFormat="1" applyFont="1" applyFill="1" applyBorder="1" applyAlignment="1">
      <alignment horizontal="center" vertical="center"/>
    </xf>
    <xf numFmtId="3" fontId="50" fillId="39" borderId="23" xfId="138" applyNumberFormat="1" applyFont="1" applyFill="1" applyBorder="1" applyAlignment="1">
      <alignment horizontal="center" vertical="center"/>
    </xf>
    <xf numFmtId="3" fontId="50" fillId="39" borderId="17" xfId="138" applyNumberFormat="1" applyFont="1" applyFill="1" applyBorder="1" applyAlignment="1">
      <alignment horizontal="center" vertical="center"/>
    </xf>
    <xf numFmtId="165" fontId="50" fillId="39" borderId="15" xfId="138" applyNumberFormat="1" applyFont="1" applyFill="1" applyBorder="1" applyAlignment="1">
      <alignment horizontal="center" vertical="center"/>
    </xf>
    <xf numFmtId="3" fontId="50" fillId="39" borderId="23" xfId="138" applyNumberFormat="1" applyFont="1" applyFill="1" applyBorder="1" applyAlignment="1">
      <alignment horizontal="left" vertical="center"/>
    </xf>
    <xf numFmtId="3" fontId="49" fillId="39" borderId="17" xfId="0" applyNumberFormat="1" applyFont="1" applyFill="1" applyBorder="1"/>
    <xf numFmtId="168" fontId="50" fillId="39" borderId="15" xfId="0" applyNumberFormat="1" applyFont="1" applyFill="1" applyBorder="1" applyAlignment="1">
      <alignment wrapText="1"/>
    </xf>
    <xf numFmtId="168" fontId="50" fillId="39" borderId="23" xfId="0" applyNumberFormat="1" applyFont="1" applyFill="1" applyBorder="1" applyAlignment="1">
      <alignment wrapText="1"/>
    </xf>
    <xf numFmtId="165" fontId="51" fillId="31" borderId="17" xfId="138" applyNumberFormat="1" applyFont="1" applyFill="1" applyBorder="1" applyAlignment="1">
      <alignment horizontal="center" vertical="center"/>
    </xf>
    <xf numFmtId="0" fontId="46" fillId="40" borderId="16" xfId="0" applyFont="1" applyFill="1" applyBorder="1"/>
    <xf numFmtId="165" fontId="50" fillId="0" borderId="15" xfId="0" applyNumberFormat="1" applyFont="1" applyBorder="1" applyAlignment="1">
      <alignment wrapText="1"/>
    </xf>
    <xf numFmtId="165" fontId="50" fillId="39" borderId="17" xfId="138" applyNumberFormat="1" applyFont="1" applyFill="1" applyBorder="1" applyAlignment="1">
      <alignment horizontal="center" vertical="center"/>
    </xf>
    <xf numFmtId="3" fontId="50" fillId="0" borderId="17" xfId="0" applyNumberFormat="1" applyFont="1" applyBorder="1" applyAlignment="1">
      <alignment vertical="center"/>
    </xf>
    <xf numFmtId="165" fontId="50" fillId="0" borderId="15" xfId="0" applyNumberFormat="1" applyFont="1" applyBorder="1" applyAlignment="1">
      <alignment vertical="center" wrapText="1"/>
    </xf>
    <xf numFmtId="3" fontId="53" fillId="31" borderId="15" xfId="138" applyNumberFormat="1" applyFont="1" applyFill="1" applyBorder="1" applyAlignment="1">
      <alignment vertical="center"/>
    </xf>
    <xf numFmtId="168" fontId="50" fillId="0" borderId="15" xfId="0" applyNumberFormat="1" applyFont="1" applyBorder="1" applyAlignment="1">
      <alignment horizontal="center" wrapText="1"/>
    </xf>
    <xf numFmtId="168" fontId="50" fillId="39" borderId="15" xfId="0" applyNumberFormat="1" applyFont="1" applyFill="1" applyBorder="1" applyAlignment="1">
      <alignment horizontal="center" wrapText="1"/>
    </xf>
    <xf numFmtId="168" fontId="50" fillId="30" borderId="15" xfId="0" applyNumberFormat="1" applyFont="1" applyFill="1" applyBorder="1" applyAlignment="1">
      <alignment horizontal="center" wrapText="1"/>
    </xf>
    <xf numFmtId="168" fontId="50" fillId="0" borderId="25" xfId="0" applyNumberFormat="1" applyFont="1" applyBorder="1" applyAlignment="1">
      <alignment horizontal="center" wrapText="1"/>
    </xf>
    <xf numFmtId="168" fontId="50" fillId="0" borderId="17" xfId="0" applyNumberFormat="1" applyFont="1" applyBorder="1" applyAlignment="1">
      <alignment horizontal="center" wrapText="1"/>
    </xf>
    <xf numFmtId="165" fontId="50" fillId="0" borderId="31" xfId="0" applyNumberFormat="1" applyFont="1" applyBorder="1" applyAlignment="1">
      <alignment wrapText="1"/>
    </xf>
    <xf numFmtId="3" fontId="50" fillId="0" borderId="33" xfId="138" applyNumberFormat="1" applyFont="1" applyBorder="1" applyAlignment="1">
      <alignment horizontal="center" vertical="center"/>
    </xf>
    <xf numFmtId="168" fontId="50" fillId="0" borderId="33" xfId="0" applyNumberFormat="1" applyFont="1" applyBorder="1" applyAlignment="1">
      <alignment wrapText="1"/>
    </xf>
    <xf numFmtId="165" fontId="46" fillId="40" borderId="16" xfId="0" applyNumberFormat="1" applyFont="1" applyFill="1" applyBorder="1" applyAlignment="1">
      <alignment horizontal="center"/>
    </xf>
    <xf numFmtId="168" fontId="49" fillId="30" borderId="23" xfId="0" applyNumberFormat="1" applyFont="1" applyFill="1" applyBorder="1" applyAlignment="1">
      <alignment horizontal="center" wrapText="1"/>
    </xf>
    <xf numFmtId="168" fontId="49" fillId="30" borderId="31" xfId="0" applyNumberFormat="1" applyFont="1" applyFill="1" applyBorder="1" applyAlignment="1">
      <alignment horizontal="center" wrapText="1"/>
    </xf>
    <xf numFmtId="168" fontId="49" fillId="32" borderId="23" xfId="0" applyNumberFormat="1" applyFont="1" applyFill="1" applyBorder="1" applyAlignment="1">
      <alignment horizontal="center" wrapText="1"/>
    </xf>
    <xf numFmtId="168" fontId="49" fillId="30" borderId="23" xfId="0" applyNumberFormat="1" applyFont="1" applyFill="1" applyBorder="1" applyAlignment="1">
      <alignment horizontal="center" wrapText="1"/>
    </xf>
    <xf numFmtId="168" fontId="49" fillId="30" borderId="31" xfId="0" applyNumberFormat="1" applyFont="1" applyFill="1" applyBorder="1" applyAlignment="1">
      <alignment horizontal="center" wrapText="1"/>
    </xf>
    <xf numFmtId="168" fontId="49" fillId="32" borderId="23" xfId="0" applyNumberFormat="1" applyFont="1" applyFill="1" applyBorder="1" applyAlignment="1">
      <alignment horizontal="center" wrapText="1"/>
    </xf>
    <xf numFmtId="0" fontId="0" fillId="0" borderId="28" xfId="0" applyBorder="1" applyAlignment="1">
      <alignment horizontal="center"/>
    </xf>
    <xf numFmtId="168" fontId="46" fillId="36" borderId="20" xfId="0" applyNumberFormat="1" applyFont="1" applyFill="1" applyBorder="1" applyAlignment="1">
      <alignment horizontal="left"/>
    </xf>
    <xf numFmtId="168" fontId="46" fillId="36" borderId="23" xfId="0" applyNumberFormat="1" applyFont="1" applyFill="1" applyBorder="1" applyAlignment="1">
      <alignment horizontal="left"/>
    </xf>
    <xf numFmtId="168" fontId="46" fillId="36" borderId="24" xfId="0" applyNumberFormat="1" applyFont="1" applyFill="1" applyBorder="1" applyAlignment="1">
      <alignment horizontal="left"/>
    </xf>
    <xf numFmtId="168" fontId="46" fillId="36" borderId="20" xfId="0" applyNumberFormat="1" applyFont="1" applyFill="1" applyBorder="1" applyAlignment="1">
      <alignment horizontal="center"/>
    </xf>
    <xf numFmtId="168" fontId="46" fillId="36" borderId="24" xfId="0" applyNumberFormat="1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3" fontId="49" fillId="32" borderId="17" xfId="138" applyNumberFormat="1" applyFont="1" applyFill="1" applyBorder="1" applyAlignment="1">
      <alignment horizontal="center" vertical="center"/>
    </xf>
    <xf numFmtId="3" fontId="49" fillId="32" borderId="23" xfId="138" applyNumberFormat="1" applyFont="1" applyFill="1" applyBorder="1" applyAlignment="1">
      <alignment horizontal="center" vertical="center"/>
    </xf>
    <xf numFmtId="3" fontId="49" fillId="32" borderId="31" xfId="138" applyNumberFormat="1" applyFont="1" applyFill="1" applyBorder="1" applyAlignment="1">
      <alignment horizontal="center" vertical="center"/>
    </xf>
    <xf numFmtId="0" fontId="54" fillId="0" borderId="18" xfId="0" applyFont="1" applyBorder="1" applyAlignment="1">
      <alignment horizontal="center" wrapText="1"/>
    </xf>
    <xf numFmtId="0" fontId="54" fillId="0" borderId="30" xfId="0" applyFont="1" applyBorder="1" applyAlignment="1">
      <alignment horizontal="center" wrapText="1"/>
    </xf>
    <xf numFmtId="0" fontId="54" fillId="0" borderId="26" xfId="0" applyFont="1" applyBorder="1" applyAlignment="1">
      <alignment horizontal="center" wrapText="1"/>
    </xf>
    <xf numFmtId="3" fontId="52" fillId="31" borderId="21" xfId="138" applyNumberFormat="1" applyFont="1" applyFill="1" applyBorder="1" applyAlignment="1">
      <alignment horizontal="center" vertical="center"/>
    </xf>
    <xf numFmtId="3" fontId="52" fillId="31" borderId="48" xfId="138" applyNumberFormat="1" applyFont="1" applyFill="1" applyBorder="1" applyAlignment="1">
      <alignment horizontal="center" vertical="center"/>
    </xf>
    <xf numFmtId="3" fontId="52" fillId="31" borderId="49" xfId="138" applyNumberFormat="1" applyFont="1" applyFill="1" applyBorder="1" applyAlignment="1">
      <alignment horizontal="center" vertical="center"/>
    </xf>
    <xf numFmtId="168" fontId="49" fillId="30" borderId="17" xfId="0" applyNumberFormat="1" applyFont="1" applyFill="1" applyBorder="1" applyAlignment="1">
      <alignment horizontal="center" wrapText="1"/>
    </xf>
    <xf numFmtId="168" fontId="49" fillId="30" borderId="23" xfId="0" applyNumberFormat="1" applyFont="1" applyFill="1" applyBorder="1" applyAlignment="1">
      <alignment horizontal="center" wrapText="1"/>
    </xf>
    <xf numFmtId="168" fontId="49" fillId="30" borderId="31" xfId="0" applyNumberFormat="1" applyFont="1" applyFill="1" applyBorder="1" applyAlignment="1">
      <alignment horizontal="center" wrapText="1"/>
    </xf>
    <xf numFmtId="168" fontId="49" fillId="32" borderId="17" xfId="0" applyNumberFormat="1" applyFont="1" applyFill="1" applyBorder="1" applyAlignment="1">
      <alignment horizontal="center" wrapText="1"/>
    </xf>
    <xf numFmtId="168" fontId="49" fillId="32" borderId="23" xfId="0" applyNumberFormat="1" applyFont="1" applyFill="1" applyBorder="1" applyAlignment="1">
      <alignment horizontal="center" wrapText="1"/>
    </xf>
    <xf numFmtId="168" fontId="49" fillId="32" borderId="31" xfId="0" applyNumberFormat="1" applyFont="1" applyFill="1" applyBorder="1" applyAlignment="1">
      <alignment horizontal="center" wrapText="1"/>
    </xf>
    <xf numFmtId="0" fontId="54" fillId="39" borderId="18" xfId="0" applyFont="1" applyFill="1" applyBorder="1" applyAlignment="1">
      <alignment horizontal="center" wrapText="1"/>
    </xf>
    <xf numFmtId="0" fontId="54" fillId="39" borderId="30" xfId="0" applyFont="1" applyFill="1" applyBorder="1" applyAlignment="1">
      <alignment horizontal="center" wrapText="1"/>
    </xf>
    <xf numFmtId="0" fontId="54" fillId="39" borderId="26" xfId="0" applyFont="1" applyFill="1" applyBorder="1" applyAlignment="1">
      <alignment horizontal="center" wrapText="1"/>
    </xf>
    <xf numFmtId="168" fontId="50" fillId="39" borderId="17" xfId="0" applyNumberFormat="1" applyFont="1" applyFill="1" applyBorder="1" applyAlignment="1">
      <alignment horizontal="center" wrapText="1"/>
    </xf>
    <xf numFmtId="168" fontId="50" fillId="39" borderId="23" xfId="0" applyNumberFormat="1" applyFont="1" applyFill="1" applyBorder="1" applyAlignment="1">
      <alignment horizontal="center" wrapText="1"/>
    </xf>
    <xf numFmtId="168" fontId="50" fillId="39" borderId="31" xfId="0" applyNumberFormat="1" applyFont="1" applyFill="1" applyBorder="1" applyAlignment="1">
      <alignment horizontal="center" wrapText="1"/>
    </xf>
    <xf numFmtId="168" fontId="50" fillId="30" borderId="17" xfId="0" applyNumberFormat="1" applyFont="1" applyFill="1" applyBorder="1" applyAlignment="1">
      <alignment horizontal="center" wrapText="1"/>
    </xf>
    <xf numFmtId="168" fontId="50" fillId="30" borderId="23" xfId="0" applyNumberFormat="1" applyFont="1" applyFill="1" applyBorder="1" applyAlignment="1">
      <alignment horizontal="center" wrapText="1"/>
    </xf>
    <xf numFmtId="168" fontId="50" fillId="30" borderId="31" xfId="0" applyNumberFormat="1" applyFont="1" applyFill="1" applyBorder="1" applyAlignment="1">
      <alignment horizontal="center" wrapText="1"/>
    </xf>
    <xf numFmtId="0" fontId="2" fillId="0" borderId="33" xfId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46" fillId="0" borderId="14" xfId="0" applyFont="1" applyBorder="1" applyAlignment="1">
      <alignment horizontal="center"/>
    </xf>
    <xf numFmtId="0" fontId="46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54" fillId="0" borderId="18" xfId="0" applyFont="1" applyBorder="1" applyAlignment="1">
      <alignment horizontal="center" vertical="center" wrapText="1"/>
    </xf>
    <xf numFmtId="0" fontId="54" fillId="0" borderId="30" xfId="0" applyFont="1" applyBorder="1" applyAlignment="1">
      <alignment horizontal="center" vertical="center" wrapText="1"/>
    </xf>
    <xf numFmtId="0" fontId="54" fillId="0" borderId="26" xfId="0" applyFont="1" applyBorder="1" applyAlignment="1">
      <alignment horizontal="center" vertical="center" wrapText="1"/>
    </xf>
    <xf numFmtId="0" fontId="38" fillId="0" borderId="33" xfId="1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/>
    </xf>
    <xf numFmtId="165" fontId="49" fillId="33" borderId="14" xfId="138" applyNumberFormat="1" applyFont="1" applyFill="1" applyBorder="1" applyAlignment="1">
      <alignment horizontal="center" vertical="center" wrapText="1"/>
    </xf>
    <xf numFmtId="165" fontId="49" fillId="33" borderId="42" xfId="138" applyNumberFormat="1" applyFont="1" applyFill="1" applyBorder="1" applyAlignment="1">
      <alignment horizontal="center" vertical="center" wrapText="1"/>
    </xf>
    <xf numFmtId="165" fontId="49" fillId="33" borderId="43" xfId="138" applyNumberFormat="1" applyFont="1" applyFill="1" applyBorder="1" applyAlignment="1">
      <alignment horizontal="center" vertical="center" wrapText="1"/>
    </xf>
    <xf numFmtId="0" fontId="45" fillId="0" borderId="0" xfId="1" applyFont="1" applyAlignment="1">
      <alignment horizontal="center" vertical="center" wrapText="1"/>
    </xf>
    <xf numFmtId="0" fontId="54" fillId="0" borderId="37" xfId="0" applyFont="1" applyBorder="1" applyAlignment="1">
      <alignment horizontal="center" wrapText="1"/>
    </xf>
    <xf numFmtId="0" fontId="54" fillId="0" borderId="34" xfId="0" applyFont="1" applyBorder="1" applyAlignment="1">
      <alignment horizontal="center" wrapText="1"/>
    </xf>
    <xf numFmtId="0" fontId="54" fillId="0" borderId="38" xfId="0" applyFont="1" applyBorder="1" applyAlignment="1">
      <alignment horizontal="center" wrapText="1"/>
    </xf>
    <xf numFmtId="0" fontId="54" fillId="0" borderId="52" xfId="0" applyFont="1" applyBorder="1" applyAlignment="1">
      <alignment horizontal="center" wrapText="1"/>
    </xf>
    <xf numFmtId="0" fontId="54" fillId="0" borderId="33" xfId="0" applyFont="1" applyBorder="1" applyAlignment="1">
      <alignment horizontal="center" wrapText="1"/>
    </xf>
    <xf numFmtId="0" fontId="54" fillId="0" borderId="32" xfId="0" applyFont="1" applyBorder="1" applyAlignment="1">
      <alignment horizontal="center" wrapText="1"/>
    </xf>
    <xf numFmtId="168" fontId="49" fillId="32" borderId="37" xfId="0" applyNumberFormat="1" applyFont="1" applyFill="1" applyBorder="1" applyAlignment="1">
      <alignment horizontal="center" wrapText="1"/>
    </xf>
    <xf numFmtId="168" fontId="49" fillId="32" borderId="34" xfId="0" applyNumberFormat="1" applyFont="1" applyFill="1" applyBorder="1" applyAlignment="1">
      <alignment horizontal="center" wrapText="1"/>
    </xf>
    <xf numFmtId="168" fontId="49" fillId="32" borderId="38" xfId="0" applyNumberFormat="1" applyFont="1" applyFill="1" applyBorder="1" applyAlignment="1">
      <alignment horizontal="center" wrapText="1"/>
    </xf>
    <xf numFmtId="168" fontId="49" fillId="32" borderId="45" xfId="0" applyNumberFormat="1" applyFont="1" applyFill="1" applyBorder="1" applyAlignment="1">
      <alignment horizontal="center" wrapText="1"/>
    </xf>
    <xf numFmtId="168" fontId="49" fillId="32" borderId="46" xfId="0" applyNumberFormat="1" applyFont="1" applyFill="1" applyBorder="1" applyAlignment="1">
      <alignment horizontal="center" wrapText="1"/>
    </xf>
    <xf numFmtId="168" fontId="49" fillId="32" borderId="47" xfId="0" applyNumberFormat="1" applyFont="1" applyFill="1" applyBorder="1" applyAlignment="1">
      <alignment horizontal="center" wrapText="1"/>
    </xf>
    <xf numFmtId="0" fontId="2" fillId="0" borderId="33" xfId="1" applyFont="1" applyBorder="1" applyAlignment="1">
      <alignment horizontal="center" vertical="center"/>
    </xf>
  </cellXfs>
  <cellStyles count="176">
    <cellStyle name="20 % - Accent1 2" xfId="2" xr:uid="{00000000-0005-0000-0000-000000000000}"/>
    <cellStyle name="20 % - Accent1 2 2" xfId="3" xr:uid="{00000000-0005-0000-0000-000001000000}"/>
    <cellStyle name="20 % - Accent1 3" xfId="4" xr:uid="{00000000-0005-0000-0000-000002000000}"/>
    <cellStyle name="20 % - Accent2 2" xfId="5" xr:uid="{00000000-0005-0000-0000-000003000000}"/>
    <cellStyle name="20 % - Accent2 2 2" xfId="6" xr:uid="{00000000-0005-0000-0000-000004000000}"/>
    <cellStyle name="20 % - Accent2 3" xfId="7" xr:uid="{00000000-0005-0000-0000-000005000000}"/>
    <cellStyle name="20 % - Accent3 2" xfId="8" xr:uid="{00000000-0005-0000-0000-000006000000}"/>
    <cellStyle name="20 % - Accent3 2 2" xfId="9" xr:uid="{00000000-0005-0000-0000-000007000000}"/>
    <cellStyle name="20 % - Accent3 3" xfId="10" xr:uid="{00000000-0005-0000-0000-000008000000}"/>
    <cellStyle name="20 % - Accent4 2" xfId="11" xr:uid="{00000000-0005-0000-0000-000009000000}"/>
    <cellStyle name="20 % - Accent4 2 2" xfId="12" xr:uid="{00000000-0005-0000-0000-00000A000000}"/>
    <cellStyle name="20 % - Accent4 3" xfId="13" xr:uid="{00000000-0005-0000-0000-00000B000000}"/>
    <cellStyle name="20 % - Accent5 2" xfId="14" xr:uid="{00000000-0005-0000-0000-00000C000000}"/>
    <cellStyle name="20 % - Accent5 2 2" xfId="15" xr:uid="{00000000-0005-0000-0000-00000D000000}"/>
    <cellStyle name="20 % - Accent5 3" xfId="16" xr:uid="{00000000-0005-0000-0000-00000E000000}"/>
    <cellStyle name="20 % - Accent6 2" xfId="17" xr:uid="{00000000-0005-0000-0000-00000F000000}"/>
    <cellStyle name="20 % - Accent6 2 2" xfId="18" xr:uid="{00000000-0005-0000-0000-000010000000}"/>
    <cellStyle name="20 % - Accent6 3" xfId="19" xr:uid="{00000000-0005-0000-0000-000011000000}"/>
    <cellStyle name="20% - Accent1" xfId="20" xr:uid="{00000000-0005-0000-0000-000012000000}"/>
    <cellStyle name="20% - Accent2" xfId="21" xr:uid="{00000000-0005-0000-0000-000013000000}"/>
    <cellStyle name="20% - Accent3" xfId="22" xr:uid="{00000000-0005-0000-0000-000014000000}"/>
    <cellStyle name="20% - Accent4" xfId="23" xr:uid="{00000000-0005-0000-0000-000015000000}"/>
    <cellStyle name="20% - Accent5" xfId="24" xr:uid="{00000000-0005-0000-0000-000016000000}"/>
    <cellStyle name="20% - Accent6" xfId="25" xr:uid="{00000000-0005-0000-0000-000017000000}"/>
    <cellStyle name="40 % - Accent1 2" xfId="26" xr:uid="{00000000-0005-0000-0000-000018000000}"/>
    <cellStyle name="40 % - Accent1 2 2" xfId="27" xr:uid="{00000000-0005-0000-0000-000019000000}"/>
    <cellStyle name="40 % - Accent1 3" xfId="28" xr:uid="{00000000-0005-0000-0000-00001A000000}"/>
    <cellStyle name="40 % - Accent2 2" xfId="29" xr:uid="{00000000-0005-0000-0000-00001B000000}"/>
    <cellStyle name="40 % - Accent2 2 2" xfId="30" xr:uid="{00000000-0005-0000-0000-00001C000000}"/>
    <cellStyle name="40 % - Accent2 3" xfId="31" xr:uid="{00000000-0005-0000-0000-00001D000000}"/>
    <cellStyle name="40 % - Accent3 2" xfId="32" xr:uid="{00000000-0005-0000-0000-00001E000000}"/>
    <cellStyle name="40 % - Accent3 2 2" xfId="33" xr:uid="{00000000-0005-0000-0000-00001F000000}"/>
    <cellStyle name="40 % - Accent3 3" xfId="34" xr:uid="{00000000-0005-0000-0000-000020000000}"/>
    <cellStyle name="40 % - Accent4 2" xfId="35" xr:uid="{00000000-0005-0000-0000-000021000000}"/>
    <cellStyle name="40 % - Accent4 2 2" xfId="36" xr:uid="{00000000-0005-0000-0000-000022000000}"/>
    <cellStyle name="40 % - Accent4 3" xfId="37" xr:uid="{00000000-0005-0000-0000-000023000000}"/>
    <cellStyle name="40 % - Accent5 2" xfId="38" xr:uid="{00000000-0005-0000-0000-000024000000}"/>
    <cellStyle name="40 % - Accent5 2 2" xfId="39" xr:uid="{00000000-0005-0000-0000-000025000000}"/>
    <cellStyle name="40 % - Accent5 3" xfId="40" xr:uid="{00000000-0005-0000-0000-000026000000}"/>
    <cellStyle name="40 % - Accent6 2" xfId="41" xr:uid="{00000000-0005-0000-0000-000027000000}"/>
    <cellStyle name="40 % - Accent6 2 2" xfId="42" xr:uid="{00000000-0005-0000-0000-000028000000}"/>
    <cellStyle name="40 % - Accent6 3" xfId="43" xr:uid="{00000000-0005-0000-0000-000029000000}"/>
    <cellStyle name="40% - Accent1" xfId="44" xr:uid="{00000000-0005-0000-0000-00002A000000}"/>
    <cellStyle name="40% - Accent2" xfId="45" xr:uid="{00000000-0005-0000-0000-00002B000000}"/>
    <cellStyle name="40% - Accent3" xfId="46" xr:uid="{00000000-0005-0000-0000-00002C000000}"/>
    <cellStyle name="40% - Accent4" xfId="47" xr:uid="{00000000-0005-0000-0000-00002D000000}"/>
    <cellStyle name="40% - Accent5" xfId="48" xr:uid="{00000000-0005-0000-0000-00002E000000}"/>
    <cellStyle name="40% - Accent6" xfId="49" xr:uid="{00000000-0005-0000-0000-00002F000000}"/>
    <cellStyle name="60 % - Accent1 2" xfId="50" xr:uid="{00000000-0005-0000-0000-000030000000}"/>
    <cellStyle name="60 % - Accent1 2 2" xfId="51" xr:uid="{00000000-0005-0000-0000-000031000000}"/>
    <cellStyle name="60 % - Accent1 3" xfId="52" xr:uid="{00000000-0005-0000-0000-000032000000}"/>
    <cellStyle name="60 % - Accent2 2" xfId="53" xr:uid="{00000000-0005-0000-0000-000033000000}"/>
    <cellStyle name="60 % - Accent2 2 2" xfId="54" xr:uid="{00000000-0005-0000-0000-000034000000}"/>
    <cellStyle name="60 % - Accent2 3" xfId="55" xr:uid="{00000000-0005-0000-0000-000035000000}"/>
    <cellStyle name="60 % - Accent3 2" xfId="56" xr:uid="{00000000-0005-0000-0000-000036000000}"/>
    <cellStyle name="60 % - Accent3 2 2" xfId="57" xr:uid="{00000000-0005-0000-0000-000037000000}"/>
    <cellStyle name="60 % - Accent3 3" xfId="58" xr:uid="{00000000-0005-0000-0000-000038000000}"/>
    <cellStyle name="60 % - Accent4 2" xfId="59" xr:uid="{00000000-0005-0000-0000-000039000000}"/>
    <cellStyle name="60 % - Accent4 2 2" xfId="60" xr:uid="{00000000-0005-0000-0000-00003A000000}"/>
    <cellStyle name="60 % - Accent4 3" xfId="61" xr:uid="{00000000-0005-0000-0000-00003B000000}"/>
    <cellStyle name="60 % - Accent5 2" xfId="62" xr:uid="{00000000-0005-0000-0000-00003C000000}"/>
    <cellStyle name="60 % - Accent5 2 2" xfId="63" xr:uid="{00000000-0005-0000-0000-00003D000000}"/>
    <cellStyle name="60 % - Accent5 3" xfId="64" xr:uid="{00000000-0005-0000-0000-00003E000000}"/>
    <cellStyle name="60 % - Accent6 2" xfId="65" xr:uid="{00000000-0005-0000-0000-00003F000000}"/>
    <cellStyle name="60 % - Accent6 2 2" xfId="66" xr:uid="{00000000-0005-0000-0000-000040000000}"/>
    <cellStyle name="60 % - Accent6 3" xfId="67" xr:uid="{00000000-0005-0000-0000-000041000000}"/>
    <cellStyle name="60% - Accent1" xfId="68" xr:uid="{00000000-0005-0000-0000-000042000000}"/>
    <cellStyle name="60% - Accent2" xfId="69" xr:uid="{00000000-0005-0000-0000-000043000000}"/>
    <cellStyle name="60% - Accent3" xfId="70" xr:uid="{00000000-0005-0000-0000-000044000000}"/>
    <cellStyle name="60% - Accent4" xfId="71" xr:uid="{00000000-0005-0000-0000-000045000000}"/>
    <cellStyle name="60% - Accent5" xfId="72" xr:uid="{00000000-0005-0000-0000-000046000000}"/>
    <cellStyle name="60% - Accent6" xfId="73" xr:uid="{00000000-0005-0000-0000-000047000000}"/>
    <cellStyle name="Accent1 2" xfId="74" xr:uid="{00000000-0005-0000-0000-000048000000}"/>
    <cellStyle name="Accent1 2 2" xfId="75" xr:uid="{00000000-0005-0000-0000-000049000000}"/>
    <cellStyle name="Accent1 3" xfId="76" xr:uid="{00000000-0005-0000-0000-00004A000000}"/>
    <cellStyle name="Accent2 2" xfId="77" xr:uid="{00000000-0005-0000-0000-00004B000000}"/>
    <cellStyle name="Accent2 2 2" xfId="78" xr:uid="{00000000-0005-0000-0000-00004C000000}"/>
    <cellStyle name="Accent2 3" xfId="79" xr:uid="{00000000-0005-0000-0000-00004D000000}"/>
    <cellStyle name="Accent3 2" xfId="80" xr:uid="{00000000-0005-0000-0000-00004E000000}"/>
    <cellStyle name="Accent3 2 2" xfId="81" xr:uid="{00000000-0005-0000-0000-00004F000000}"/>
    <cellStyle name="Accent3 3" xfId="82" xr:uid="{00000000-0005-0000-0000-000050000000}"/>
    <cellStyle name="Accent4 2" xfId="83" xr:uid="{00000000-0005-0000-0000-000051000000}"/>
    <cellStyle name="Accent4 2 2" xfId="84" xr:uid="{00000000-0005-0000-0000-000052000000}"/>
    <cellStyle name="Accent4 3" xfId="85" xr:uid="{00000000-0005-0000-0000-000053000000}"/>
    <cellStyle name="Accent5 2" xfId="86" xr:uid="{00000000-0005-0000-0000-000054000000}"/>
    <cellStyle name="Accent5 2 2" xfId="87" xr:uid="{00000000-0005-0000-0000-000055000000}"/>
    <cellStyle name="Accent5 3" xfId="88" xr:uid="{00000000-0005-0000-0000-000056000000}"/>
    <cellStyle name="Accent6 2" xfId="89" xr:uid="{00000000-0005-0000-0000-000057000000}"/>
    <cellStyle name="Accent6 2 2" xfId="90" xr:uid="{00000000-0005-0000-0000-000058000000}"/>
    <cellStyle name="Accent6 3" xfId="91" xr:uid="{00000000-0005-0000-0000-000059000000}"/>
    <cellStyle name="Avertissement 2" xfId="92" xr:uid="{00000000-0005-0000-0000-00005A000000}"/>
    <cellStyle name="Avertissement 2 2" xfId="93" xr:uid="{00000000-0005-0000-0000-00005B000000}"/>
    <cellStyle name="Avertissement 3" xfId="94" xr:uid="{00000000-0005-0000-0000-00005C000000}"/>
    <cellStyle name="Bad" xfId="95" xr:uid="{00000000-0005-0000-0000-00005D000000}"/>
    <cellStyle name="Calcul 2" xfId="96" xr:uid="{00000000-0005-0000-0000-00005E000000}"/>
    <cellStyle name="Calcul 2 2" xfId="97" xr:uid="{00000000-0005-0000-0000-00005F000000}"/>
    <cellStyle name="Calcul 3" xfId="98" xr:uid="{00000000-0005-0000-0000-000060000000}"/>
    <cellStyle name="Calculation" xfId="99" xr:uid="{00000000-0005-0000-0000-000061000000}"/>
    <cellStyle name="Cellule liée 2" xfId="100" xr:uid="{00000000-0005-0000-0000-000062000000}"/>
    <cellStyle name="Cellule liée 2 2" xfId="101" xr:uid="{00000000-0005-0000-0000-000063000000}"/>
    <cellStyle name="Cellule liée 3" xfId="102" xr:uid="{00000000-0005-0000-0000-000064000000}"/>
    <cellStyle name="Check Cell" xfId="103" xr:uid="{00000000-0005-0000-0000-000065000000}"/>
    <cellStyle name="Comma0" xfId="104" xr:uid="{00000000-0005-0000-0000-000066000000}"/>
    <cellStyle name="Commentaire 2" xfId="105" xr:uid="{00000000-0005-0000-0000-000067000000}"/>
    <cellStyle name="Commentaire 2 2" xfId="106" xr:uid="{00000000-0005-0000-0000-000068000000}"/>
    <cellStyle name="Commentaire 3" xfId="107" xr:uid="{00000000-0005-0000-0000-000069000000}"/>
    <cellStyle name="Entrée 2" xfId="108" xr:uid="{00000000-0005-0000-0000-00006A000000}"/>
    <cellStyle name="Entrée 2 2" xfId="109" xr:uid="{00000000-0005-0000-0000-00006B000000}"/>
    <cellStyle name="Entrée 3" xfId="110" xr:uid="{00000000-0005-0000-0000-00006C000000}"/>
    <cellStyle name="Explanatory Text" xfId="111" xr:uid="{00000000-0005-0000-0000-00006D000000}"/>
    <cellStyle name="Good" xfId="112" xr:uid="{00000000-0005-0000-0000-00006E000000}"/>
    <cellStyle name="Heading 1" xfId="113" xr:uid="{00000000-0005-0000-0000-00006F000000}"/>
    <cellStyle name="Heading 2" xfId="114" xr:uid="{00000000-0005-0000-0000-000070000000}"/>
    <cellStyle name="Heading 3" xfId="115" xr:uid="{00000000-0005-0000-0000-000071000000}"/>
    <cellStyle name="Heading 4" xfId="116" xr:uid="{00000000-0005-0000-0000-000072000000}"/>
    <cellStyle name="Input" xfId="117" xr:uid="{00000000-0005-0000-0000-000073000000}"/>
    <cellStyle name="Insatisfaisant 2" xfId="118" xr:uid="{00000000-0005-0000-0000-000074000000}"/>
    <cellStyle name="Insatisfaisant 2 2" xfId="119" xr:uid="{00000000-0005-0000-0000-000075000000}"/>
    <cellStyle name="Insatisfaisant 3" xfId="120" xr:uid="{00000000-0005-0000-0000-000076000000}"/>
    <cellStyle name="Linked Cell" xfId="121" xr:uid="{00000000-0005-0000-0000-000077000000}"/>
    <cellStyle name="Milliers 2" xfId="122" xr:uid="{00000000-0005-0000-0000-000078000000}"/>
    <cellStyle name="Milliers 2 2" xfId="123" xr:uid="{00000000-0005-0000-0000-000079000000}"/>
    <cellStyle name="Milliers 3" xfId="124" xr:uid="{00000000-0005-0000-0000-00007A000000}"/>
    <cellStyle name="Neutral" xfId="125" xr:uid="{00000000-0005-0000-0000-00007B000000}"/>
    <cellStyle name="Neutre 2" xfId="126" xr:uid="{00000000-0005-0000-0000-00007C000000}"/>
    <cellStyle name="Neutre 2 2" xfId="127" xr:uid="{00000000-0005-0000-0000-00007D000000}"/>
    <cellStyle name="Neutre 3" xfId="128" xr:uid="{00000000-0005-0000-0000-00007E000000}"/>
    <cellStyle name="Normal" xfId="0" builtinId="0"/>
    <cellStyle name="Normal 10" xfId="129" xr:uid="{00000000-0005-0000-0000-000080000000}"/>
    <cellStyle name="Normal 2" xfId="130" xr:uid="{00000000-0005-0000-0000-000081000000}"/>
    <cellStyle name="Normal 2 2" xfId="131" xr:uid="{00000000-0005-0000-0000-000082000000}"/>
    <cellStyle name="Normal 2 2 2" xfId="132" xr:uid="{00000000-0005-0000-0000-000083000000}"/>
    <cellStyle name="Normal 2 3" xfId="133" xr:uid="{00000000-0005-0000-0000-000084000000}"/>
    <cellStyle name="Normal 2 4" xfId="134" xr:uid="{00000000-0005-0000-0000-000085000000}"/>
    <cellStyle name="Normal 3" xfId="135" xr:uid="{00000000-0005-0000-0000-000086000000}"/>
    <cellStyle name="Normal 4" xfId="136" xr:uid="{00000000-0005-0000-0000-000087000000}"/>
    <cellStyle name="Normal 5" xfId="137" xr:uid="{00000000-0005-0000-0000-000088000000}"/>
    <cellStyle name="Normal 6" xfId="138" xr:uid="{00000000-0005-0000-0000-000089000000}"/>
    <cellStyle name="Normal 7" xfId="1" xr:uid="{00000000-0005-0000-0000-00008A000000}"/>
    <cellStyle name="Note" xfId="139" xr:uid="{00000000-0005-0000-0000-00008B000000}"/>
    <cellStyle name="Output" xfId="140" xr:uid="{00000000-0005-0000-0000-00008C000000}"/>
    <cellStyle name="Pourcentage 2" xfId="141" xr:uid="{00000000-0005-0000-0000-00008D000000}"/>
    <cellStyle name="Pourcentage 2 2" xfId="142" xr:uid="{00000000-0005-0000-0000-00008E000000}"/>
    <cellStyle name="Pourcentage 3" xfId="143" xr:uid="{00000000-0005-0000-0000-00008F000000}"/>
    <cellStyle name="Satisfaisant 2" xfId="144" xr:uid="{00000000-0005-0000-0000-000090000000}"/>
    <cellStyle name="Satisfaisant 2 2" xfId="145" xr:uid="{00000000-0005-0000-0000-000091000000}"/>
    <cellStyle name="Satisfaisant 3" xfId="146" xr:uid="{00000000-0005-0000-0000-000092000000}"/>
    <cellStyle name="Sortie 2" xfId="147" xr:uid="{00000000-0005-0000-0000-000093000000}"/>
    <cellStyle name="Sortie 2 2" xfId="148" xr:uid="{00000000-0005-0000-0000-000094000000}"/>
    <cellStyle name="Sortie 3" xfId="149" xr:uid="{00000000-0005-0000-0000-000095000000}"/>
    <cellStyle name="Texte explicatif 2" xfId="150" xr:uid="{00000000-0005-0000-0000-000096000000}"/>
    <cellStyle name="Texte explicatif 2 2" xfId="151" xr:uid="{00000000-0005-0000-0000-000097000000}"/>
    <cellStyle name="Texte explicatif 3" xfId="152" xr:uid="{00000000-0005-0000-0000-000098000000}"/>
    <cellStyle name="Title" xfId="153" xr:uid="{00000000-0005-0000-0000-000099000000}"/>
    <cellStyle name="Titre 1" xfId="154" xr:uid="{00000000-0005-0000-0000-00009A000000}"/>
    <cellStyle name="Titre 1 2" xfId="155" xr:uid="{00000000-0005-0000-0000-00009B000000}"/>
    <cellStyle name="Titre 2" xfId="156" xr:uid="{00000000-0005-0000-0000-00009C000000}"/>
    <cellStyle name="Titre 1 2" xfId="157" xr:uid="{00000000-0005-0000-0000-00009D000000}"/>
    <cellStyle name="Titre 1 2 2" xfId="158" xr:uid="{00000000-0005-0000-0000-00009E000000}"/>
    <cellStyle name="Titre 1 3" xfId="159" xr:uid="{00000000-0005-0000-0000-00009F000000}"/>
    <cellStyle name="Titre 2 2" xfId="160" xr:uid="{00000000-0005-0000-0000-0000A0000000}"/>
    <cellStyle name="Titre 2 2 2" xfId="161" xr:uid="{00000000-0005-0000-0000-0000A1000000}"/>
    <cellStyle name="Titre 2 3" xfId="162" xr:uid="{00000000-0005-0000-0000-0000A2000000}"/>
    <cellStyle name="Titre 3 2" xfId="163" xr:uid="{00000000-0005-0000-0000-0000A3000000}"/>
    <cellStyle name="Titre 3 2 2" xfId="164" xr:uid="{00000000-0005-0000-0000-0000A4000000}"/>
    <cellStyle name="Titre 3 3" xfId="165" xr:uid="{00000000-0005-0000-0000-0000A5000000}"/>
    <cellStyle name="Titre 4 2" xfId="166" xr:uid="{00000000-0005-0000-0000-0000A6000000}"/>
    <cellStyle name="Titre 4 2 2" xfId="167" xr:uid="{00000000-0005-0000-0000-0000A7000000}"/>
    <cellStyle name="Titre 4 3" xfId="168" xr:uid="{00000000-0005-0000-0000-0000A8000000}"/>
    <cellStyle name="Total 2" xfId="169" xr:uid="{00000000-0005-0000-0000-0000A9000000}"/>
    <cellStyle name="Total 2 2" xfId="170" xr:uid="{00000000-0005-0000-0000-0000AA000000}"/>
    <cellStyle name="Total 3" xfId="171" xr:uid="{00000000-0005-0000-0000-0000AB000000}"/>
    <cellStyle name="Vérification 2" xfId="172" xr:uid="{00000000-0005-0000-0000-0000AC000000}"/>
    <cellStyle name="Vérification 2 2" xfId="173" xr:uid="{00000000-0005-0000-0000-0000AD000000}"/>
    <cellStyle name="Vérification 3" xfId="174" xr:uid="{00000000-0005-0000-0000-0000AE000000}"/>
    <cellStyle name="Warning Text" xfId="175" xr:uid="{00000000-0005-0000-0000-0000A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12CA0E-FD01-42D6-A484-0EAA9414A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04929C-EF65-40CA-8F17-E94C3631F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91B79CA-78C2-4ED2-9FD6-0B551F48D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F77F503-7746-4658-93A8-4C40BE3CB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60476F-DEDB-45F8-9025-CF7B8034F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1D4DB6-C05C-47E6-AB79-C8FABACA4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0A57E8-0707-4040-9B41-2FA96D131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F24695-E5A8-4E7B-A7B7-061FF2AC7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F6D085-6F8C-4E19-8D54-DC40A69E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F685001-2330-42D9-B861-FE73C841A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953B8D-6322-4E8E-8451-F9CEBEFB3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5DB6C2-9A1A-4C10-A7B3-78D9DC3B1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AA2D-1E4A-4268-8AED-181D65E76870}">
  <sheetPr>
    <tabColor theme="1"/>
  </sheetPr>
  <dimension ref="A1:E160"/>
  <sheetViews>
    <sheetView topLeftCell="A52" workbookViewId="0">
      <selection activeCell="A117" sqref="A117"/>
    </sheetView>
  </sheetViews>
  <sheetFormatPr baseColWidth="10" defaultRowHeight="14.4" x14ac:dyDescent="0.3"/>
  <cols>
    <col min="1" max="1" width="67.109375" style="1" bestFit="1" customWidth="1"/>
    <col min="2" max="5" width="15.5546875" style="136" customWidth="1"/>
  </cols>
  <sheetData>
    <row r="1" spans="1:5" x14ac:dyDescent="0.3">
      <c r="A1" s="170"/>
      <c r="B1" s="170"/>
      <c r="C1" s="170"/>
      <c r="D1" s="170"/>
      <c r="E1" s="170"/>
    </row>
    <row r="2" spans="1:5" x14ac:dyDescent="0.3">
      <c r="A2" s="102" t="s">
        <v>164</v>
      </c>
      <c r="B2" s="171" t="s">
        <v>165</v>
      </c>
      <c r="C2" s="172"/>
      <c r="D2" s="172"/>
      <c r="E2" s="173"/>
    </row>
    <row r="3" spans="1:5" x14ac:dyDescent="0.3">
      <c r="A3" s="102" t="s">
        <v>166</v>
      </c>
      <c r="B3" s="103" t="s">
        <v>167</v>
      </c>
      <c r="C3" s="104"/>
      <c r="D3" s="104"/>
      <c r="E3" s="104"/>
    </row>
    <row r="4" spans="1:5" x14ac:dyDescent="0.3">
      <c r="A4" s="102" t="s">
        <v>168</v>
      </c>
      <c r="B4" s="103" t="s">
        <v>169</v>
      </c>
      <c r="C4" s="104"/>
      <c r="D4" s="174" t="s">
        <v>170</v>
      </c>
      <c r="E4" s="175"/>
    </row>
    <row r="5" spans="1:5" ht="15" thickBot="1" x14ac:dyDescent="0.35">
      <c r="A5" s="176"/>
      <c r="B5" s="176"/>
      <c r="C5" s="176"/>
      <c r="D5" s="176"/>
      <c r="E5" s="176"/>
    </row>
    <row r="6" spans="1:5" ht="29.4" thickBot="1" x14ac:dyDescent="0.35">
      <c r="A6" s="105" t="s">
        <v>153</v>
      </c>
      <c r="B6" s="106" t="s">
        <v>171</v>
      </c>
      <c r="C6" s="106" t="s">
        <v>172</v>
      </c>
      <c r="D6" s="107" t="s">
        <v>173</v>
      </c>
      <c r="E6" s="106" t="s">
        <v>174</v>
      </c>
    </row>
    <row r="7" spans="1:5" x14ac:dyDescent="0.3">
      <c r="A7" s="108" t="s">
        <v>175</v>
      </c>
      <c r="B7" s="109"/>
      <c r="C7" s="109"/>
      <c r="D7" s="110"/>
      <c r="E7" s="109"/>
    </row>
    <row r="8" spans="1:5" x14ac:dyDescent="0.3">
      <c r="A8" s="29" t="s">
        <v>176</v>
      </c>
      <c r="B8" s="3"/>
      <c r="C8" s="3"/>
      <c r="D8" s="4"/>
      <c r="E8" s="3"/>
    </row>
    <row r="9" spans="1:5" x14ac:dyDescent="0.3">
      <c r="A9" s="16" t="s">
        <v>177</v>
      </c>
      <c r="B9" s="5">
        <v>28000</v>
      </c>
      <c r="C9" s="5">
        <v>28000</v>
      </c>
      <c r="D9" s="5">
        <v>28000</v>
      </c>
      <c r="E9" s="5">
        <f>SUM(B9:D9)</f>
        <v>84000</v>
      </c>
    </row>
    <row r="10" spans="1:5" x14ac:dyDescent="0.3">
      <c r="A10" s="16" t="s">
        <v>178</v>
      </c>
      <c r="B10" s="5">
        <v>15000</v>
      </c>
      <c r="C10" s="5">
        <v>15000</v>
      </c>
      <c r="D10" s="5">
        <v>15000</v>
      </c>
      <c r="E10" s="5">
        <f t="shared" ref="E10:E47" si="0">SUM(B10:D10)</f>
        <v>45000</v>
      </c>
    </row>
    <row r="11" spans="1:5" x14ac:dyDescent="0.3">
      <c r="A11" s="16" t="s">
        <v>179</v>
      </c>
      <c r="B11" s="5">
        <v>10000</v>
      </c>
      <c r="C11" s="5">
        <v>10000</v>
      </c>
      <c r="D11" s="5">
        <v>10000</v>
      </c>
      <c r="E11" s="5">
        <f t="shared" si="0"/>
        <v>30000</v>
      </c>
    </row>
    <row r="12" spans="1:5" x14ac:dyDescent="0.3">
      <c r="A12" s="16" t="s">
        <v>180</v>
      </c>
      <c r="B12" s="5">
        <v>10000</v>
      </c>
      <c r="C12" s="5">
        <v>10000</v>
      </c>
      <c r="D12" s="5">
        <v>10000</v>
      </c>
      <c r="E12" s="5">
        <f t="shared" si="0"/>
        <v>30000</v>
      </c>
    </row>
    <row r="13" spans="1:5" x14ac:dyDescent="0.3">
      <c r="A13" s="7" t="s">
        <v>181</v>
      </c>
      <c r="B13" s="14">
        <v>1000</v>
      </c>
      <c r="C13" s="14">
        <v>1000</v>
      </c>
      <c r="D13" s="14">
        <v>1000</v>
      </c>
      <c r="E13" s="111">
        <f>SUM(B13:D13)</f>
        <v>3000</v>
      </c>
    </row>
    <row r="14" spans="1:5" x14ac:dyDescent="0.3">
      <c r="A14" s="16"/>
      <c r="B14" s="111"/>
      <c r="C14" s="111"/>
      <c r="D14" s="112"/>
      <c r="E14" s="111"/>
    </row>
    <row r="15" spans="1:5" x14ac:dyDescent="0.3">
      <c r="A15" s="17" t="s">
        <v>182</v>
      </c>
      <c r="B15" s="18">
        <f>SUM(B9:B13)</f>
        <v>64000</v>
      </c>
      <c r="C15" s="18">
        <f>SUM(C9:C14)</f>
        <v>64000</v>
      </c>
      <c r="D15" s="113">
        <f>SUM(D9:D14)</f>
        <v>64000</v>
      </c>
      <c r="E15" s="18">
        <f>SUM(B15:D15)</f>
        <v>192000</v>
      </c>
    </row>
    <row r="16" spans="1:5" x14ac:dyDescent="0.3">
      <c r="A16" s="24"/>
      <c r="B16" s="114"/>
      <c r="C16" s="114"/>
      <c r="D16" s="115"/>
      <c r="E16" s="114"/>
    </row>
    <row r="17" spans="1:5" x14ac:dyDescent="0.3">
      <c r="A17" s="21" t="s">
        <v>183</v>
      </c>
      <c r="B17" s="22"/>
      <c r="C17" s="22"/>
      <c r="D17" s="23"/>
      <c r="E17" s="22"/>
    </row>
    <row r="18" spans="1:5" x14ac:dyDescent="0.3">
      <c r="A18" s="29" t="s">
        <v>184</v>
      </c>
      <c r="B18" s="3"/>
      <c r="C18" s="3"/>
      <c r="D18" s="4"/>
      <c r="E18" s="3"/>
    </row>
    <row r="19" spans="1:5" x14ac:dyDescent="0.3">
      <c r="A19" s="16" t="s">
        <v>185</v>
      </c>
      <c r="B19" s="116">
        <v>11000</v>
      </c>
      <c r="C19" s="116">
        <v>11000</v>
      </c>
      <c r="D19" s="116">
        <v>11000</v>
      </c>
      <c r="E19" s="116">
        <f>SUM(B19:D19)</f>
        <v>33000</v>
      </c>
    </row>
    <row r="20" spans="1:5" x14ac:dyDescent="0.3">
      <c r="A20" s="16" t="s">
        <v>186</v>
      </c>
      <c r="B20" s="116">
        <v>2400</v>
      </c>
      <c r="C20" s="116">
        <v>2400</v>
      </c>
      <c r="D20" s="116">
        <v>2400</v>
      </c>
      <c r="E20" s="116">
        <f>SUM(B20:D20)</f>
        <v>7200</v>
      </c>
    </row>
    <row r="21" spans="1:5" x14ac:dyDescent="0.3">
      <c r="A21" s="16" t="s">
        <v>187</v>
      </c>
      <c r="B21" s="116">
        <v>7500</v>
      </c>
      <c r="C21" s="116">
        <v>7500</v>
      </c>
      <c r="D21" s="116">
        <v>7500</v>
      </c>
      <c r="E21" s="116">
        <f>SUM(B21:D21)</f>
        <v>22500</v>
      </c>
    </row>
    <row r="22" spans="1:5" x14ac:dyDescent="0.3">
      <c r="A22" s="16" t="s">
        <v>188</v>
      </c>
      <c r="B22" s="116">
        <v>7500</v>
      </c>
      <c r="C22" s="116">
        <v>7500</v>
      </c>
      <c r="D22" s="116">
        <v>7500</v>
      </c>
      <c r="E22" s="116">
        <f>SUM(B22:D22)</f>
        <v>22500</v>
      </c>
    </row>
    <row r="23" spans="1:5" x14ac:dyDescent="0.3">
      <c r="A23" s="16" t="s">
        <v>189</v>
      </c>
      <c r="B23" s="116">
        <v>1500</v>
      </c>
      <c r="C23" s="116">
        <v>1500</v>
      </c>
      <c r="D23" s="116">
        <v>1500</v>
      </c>
      <c r="E23" s="116">
        <f>SUM(B23:D23)</f>
        <v>4500</v>
      </c>
    </row>
    <row r="24" spans="1:5" x14ac:dyDescent="0.3">
      <c r="A24" s="16" t="s">
        <v>190</v>
      </c>
      <c r="B24" s="111">
        <v>400</v>
      </c>
      <c r="C24" s="111">
        <v>400</v>
      </c>
      <c r="D24" s="111">
        <v>400</v>
      </c>
      <c r="E24" s="111">
        <f t="shared" si="0"/>
        <v>1200</v>
      </c>
    </row>
    <row r="25" spans="1:5" x14ac:dyDescent="0.3">
      <c r="A25" s="16" t="s">
        <v>191</v>
      </c>
      <c r="B25" s="111">
        <v>1200</v>
      </c>
      <c r="C25" s="111">
        <v>1200</v>
      </c>
      <c r="D25" s="111">
        <v>1200</v>
      </c>
      <c r="E25" s="111">
        <f t="shared" si="0"/>
        <v>3600</v>
      </c>
    </row>
    <row r="26" spans="1:5" x14ac:dyDescent="0.3">
      <c r="A26" s="16" t="s">
        <v>192</v>
      </c>
      <c r="B26" s="111">
        <v>1500</v>
      </c>
      <c r="C26" s="111">
        <v>1500</v>
      </c>
      <c r="D26" s="111">
        <v>1500</v>
      </c>
      <c r="E26" s="111">
        <f t="shared" si="0"/>
        <v>4500</v>
      </c>
    </row>
    <row r="27" spans="1:5" x14ac:dyDescent="0.3">
      <c r="A27" s="7" t="s">
        <v>181</v>
      </c>
      <c r="B27" s="111">
        <v>2000</v>
      </c>
      <c r="C27" s="111">
        <v>0</v>
      </c>
      <c r="D27" s="111">
        <v>0</v>
      </c>
      <c r="E27" s="111">
        <f>SUM(B27:D27)</f>
        <v>2000</v>
      </c>
    </row>
    <row r="28" spans="1:5" x14ac:dyDescent="0.3">
      <c r="A28" s="7"/>
      <c r="B28" s="14"/>
      <c r="C28" s="19"/>
      <c r="D28" s="20"/>
      <c r="E28" s="19"/>
    </row>
    <row r="29" spans="1:5" x14ac:dyDescent="0.3">
      <c r="A29" s="29" t="s">
        <v>193</v>
      </c>
      <c r="B29" s="3"/>
      <c r="C29" s="3"/>
      <c r="D29" s="4"/>
      <c r="E29" s="3"/>
    </row>
    <row r="30" spans="1:5" x14ac:dyDescent="0.3">
      <c r="A30" s="16" t="s">
        <v>185</v>
      </c>
      <c r="B30" s="116">
        <v>11000</v>
      </c>
      <c r="C30" s="116">
        <v>11000</v>
      </c>
      <c r="D30" s="116">
        <v>11000</v>
      </c>
      <c r="E30" s="116">
        <f>SUM(B30:D30)</f>
        <v>33000</v>
      </c>
    </row>
    <row r="31" spans="1:5" x14ac:dyDescent="0.3">
      <c r="A31" s="16" t="s">
        <v>186</v>
      </c>
      <c r="B31" s="116">
        <v>2400</v>
      </c>
      <c r="C31" s="116">
        <v>2400</v>
      </c>
      <c r="D31" s="116">
        <v>2400</v>
      </c>
      <c r="E31" s="116">
        <f>SUM(B31:D31)</f>
        <v>7200</v>
      </c>
    </row>
    <row r="32" spans="1:5" x14ac:dyDescent="0.3">
      <c r="A32" s="16" t="s">
        <v>187</v>
      </c>
      <c r="B32" s="116">
        <v>7500</v>
      </c>
      <c r="C32" s="116">
        <v>7500</v>
      </c>
      <c r="D32" s="116">
        <v>7500</v>
      </c>
      <c r="E32" s="116">
        <f>SUM(B32:D32)</f>
        <v>22500</v>
      </c>
    </row>
    <row r="33" spans="1:5" x14ac:dyDescent="0.3">
      <c r="A33" s="16" t="s">
        <v>194</v>
      </c>
      <c r="B33" s="116">
        <v>7500</v>
      </c>
      <c r="C33" s="116">
        <v>7500</v>
      </c>
      <c r="D33" s="116">
        <v>7500</v>
      </c>
      <c r="E33" s="116">
        <f>SUM(B33:D33)</f>
        <v>22500</v>
      </c>
    </row>
    <row r="34" spans="1:5" x14ac:dyDescent="0.3">
      <c r="A34" s="16" t="s">
        <v>189</v>
      </c>
      <c r="B34" s="116">
        <v>1500</v>
      </c>
      <c r="C34" s="116">
        <v>1500</v>
      </c>
      <c r="D34" s="116">
        <v>1500</v>
      </c>
      <c r="E34" s="116">
        <f>SUM(B34:D34)</f>
        <v>4500</v>
      </c>
    </row>
    <row r="35" spans="1:5" x14ac:dyDescent="0.3">
      <c r="A35" s="16" t="s">
        <v>190</v>
      </c>
      <c r="B35" s="111">
        <v>400</v>
      </c>
      <c r="C35" s="111">
        <v>400</v>
      </c>
      <c r="D35" s="111">
        <v>400</v>
      </c>
      <c r="E35" s="111">
        <f t="shared" si="0"/>
        <v>1200</v>
      </c>
    </row>
    <row r="36" spans="1:5" x14ac:dyDescent="0.3">
      <c r="A36" s="16" t="s">
        <v>191</v>
      </c>
      <c r="B36" s="111">
        <v>1200</v>
      </c>
      <c r="C36" s="111">
        <v>1200</v>
      </c>
      <c r="D36" s="111">
        <v>1200</v>
      </c>
      <c r="E36" s="111">
        <f t="shared" si="0"/>
        <v>3600</v>
      </c>
    </row>
    <row r="37" spans="1:5" x14ac:dyDescent="0.3">
      <c r="A37" s="16" t="s">
        <v>192</v>
      </c>
      <c r="B37" s="111">
        <v>1500</v>
      </c>
      <c r="C37" s="111">
        <v>1500</v>
      </c>
      <c r="D37" s="111">
        <v>1500</v>
      </c>
      <c r="E37" s="111">
        <f t="shared" si="0"/>
        <v>4500</v>
      </c>
    </row>
    <row r="38" spans="1:5" x14ac:dyDescent="0.3">
      <c r="A38" s="7" t="s">
        <v>181</v>
      </c>
      <c r="B38" s="111">
        <v>2000</v>
      </c>
      <c r="C38" s="111">
        <v>0</v>
      </c>
      <c r="D38" s="111">
        <v>0</v>
      </c>
      <c r="E38" s="14">
        <f>SUM(B38:D38)</f>
        <v>2000</v>
      </c>
    </row>
    <row r="39" spans="1:5" x14ac:dyDescent="0.3">
      <c r="A39" s="7"/>
      <c r="B39" s="14"/>
      <c r="C39" s="19"/>
      <c r="D39" s="20"/>
      <c r="E39" s="19"/>
    </row>
    <row r="40" spans="1:5" x14ac:dyDescent="0.3">
      <c r="A40" s="29" t="s">
        <v>195</v>
      </c>
      <c r="B40" s="3"/>
      <c r="C40" s="3"/>
      <c r="D40" s="4"/>
      <c r="E40" s="3"/>
    </row>
    <row r="41" spans="1:5" x14ac:dyDescent="0.3">
      <c r="A41" s="16" t="s">
        <v>185</v>
      </c>
      <c r="B41" s="116">
        <v>11000</v>
      </c>
      <c r="C41" s="116">
        <v>11000</v>
      </c>
      <c r="D41" s="116">
        <v>11000</v>
      </c>
      <c r="E41" s="116">
        <f>SUM(B41:D41)</f>
        <v>33000</v>
      </c>
    </row>
    <row r="42" spans="1:5" x14ac:dyDescent="0.3">
      <c r="A42" s="16" t="s">
        <v>186</v>
      </c>
      <c r="B42" s="116">
        <v>2400</v>
      </c>
      <c r="C42" s="116">
        <v>2400</v>
      </c>
      <c r="D42" s="116">
        <v>2400</v>
      </c>
      <c r="E42" s="116">
        <f>SUM(B42:D42)</f>
        <v>7200</v>
      </c>
    </row>
    <row r="43" spans="1:5" x14ac:dyDescent="0.3">
      <c r="A43" s="16" t="s">
        <v>187</v>
      </c>
      <c r="B43" s="116">
        <v>7500</v>
      </c>
      <c r="C43" s="116">
        <v>7500</v>
      </c>
      <c r="D43" s="116">
        <v>7500</v>
      </c>
      <c r="E43" s="116">
        <f>SUM(B43:D43)</f>
        <v>22500</v>
      </c>
    </row>
    <row r="44" spans="1:5" x14ac:dyDescent="0.3">
      <c r="A44" s="16" t="s">
        <v>189</v>
      </c>
      <c r="B44" s="116">
        <v>1000</v>
      </c>
      <c r="C44" s="116">
        <v>1000</v>
      </c>
      <c r="D44" s="116">
        <v>1000</v>
      </c>
      <c r="E44" s="116">
        <f>SUM(B44:D44)</f>
        <v>3000</v>
      </c>
    </row>
    <row r="45" spans="1:5" x14ac:dyDescent="0.3">
      <c r="A45" s="16" t="s">
        <v>190</v>
      </c>
      <c r="B45" s="111">
        <v>400</v>
      </c>
      <c r="C45" s="111">
        <v>400</v>
      </c>
      <c r="D45" s="111">
        <v>400</v>
      </c>
      <c r="E45" s="111">
        <f t="shared" si="0"/>
        <v>1200</v>
      </c>
    </row>
    <row r="46" spans="1:5" x14ac:dyDescent="0.3">
      <c r="A46" s="16" t="s">
        <v>191</v>
      </c>
      <c r="B46" s="111">
        <v>1200</v>
      </c>
      <c r="C46" s="111">
        <v>1200</v>
      </c>
      <c r="D46" s="111">
        <v>1200</v>
      </c>
      <c r="E46" s="111">
        <f t="shared" si="0"/>
        <v>3600</v>
      </c>
    </row>
    <row r="47" spans="1:5" x14ac:dyDescent="0.3">
      <c r="A47" s="16" t="s">
        <v>192</v>
      </c>
      <c r="B47" s="111">
        <v>1390</v>
      </c>
      <c r="C47" s="111">
        <v>1390</v>
      </c>
      <c r="D47" s="111">
        <v>1390</v>
      </c>
      <c r="E47" s="111">
        <f t="shared" si="0"/>
        <v>4170</v>
      </c>
    </row>
    <row r="48" spans="1:5" x14ac:dyDescent="0.3">
      <c r="A48" s="7" t="s">
        <v>181</v>
      </c>
      <c r="B48" s="111">
        <v>1500</v>
      </c>
      <c r="C48" s="111">
        <v>0</v>
      </c>
      <c r="D48" s="111">
        <v>0</v>
      </c>
      <c r="E48" s="111">
        <f>SUM(B48:D48)</f>
        <v>1500</v>
      </c>
    </row>
    <row r="49" spans="1:5" x14ac:dyDescent="0.3">
      <c r="A49" s="7"/>
      <c r="B49" s="14"/>
      <c r="C49" s="19"/>
      <c r="D49" s="20"/>
      <c r="E49" s="19"/>
    </row>
    <row r="50" spans="1:5" x14ac:dyDescent="0.3">
      <c r="A50" s="17" t="s">
        <v>10</v>
      </c>
      <c r="B50" s="18">
        <f>SUM(B19:B48)</f>
        <v>96390</v>
      </c>
      <c r="C50" s="18">
        <f>SUM(C19:C48)</f>
        <v>90890</v>
      </c>
      <c r="D50" s="18">
        <f>SUM(D19:D48)</f>
        <v>90890</v>
      </c>
      <c r="E50" s="18">
        <f>SUM(B50:D50)</f>
        <v>278170</v>
      </c>
    </row>
    <row r="51" spans="1:5" x14ac:dyDescent="0.3">
      <c r="A51" s="24"/>
      <c r="B51" s="25"/>
      <c r="C51" s="25"/>
      <c r="D51" s="26"/>
      <c r="E51" s="25"/>
    </row>
    <row r="52" spans="1:5" x14ac:dyDescent="0.3">
      <c r="A52" s="21" t="s">
        <v>31</v>
      </c>
      <c r="B52" s="22"/>
      <c r="C52" s="22"/>
      <c r="D52" s="23"/>
      <c r="E52" s="22"/>
    </row>
    <row r="53" spans="1:5" x14ac:dyDescent="0.3">
      <c r="A53" s="29" t="s">
        <v>196</v>
      </c>
      <c r="B53" s="3"/>
      <c r="C53" s="3"/>
      <c r="D53" s="4"/>
      <c r="E53" s="3"/>
    </row>
    <row r="54" spans="1:5" x14ac:dyDescent="0.3">
      <c r="A54" s="117" t="s">
        <v>197</v>
      </c>
      <c r="B54" s="5"/>
      <c r="C54" s="5"/>
      <c r="D54" s="6"/>
      <c r="E54" s="5"/>
    </row>
    <row r="55" spans="1:5" x14ac:dyDescent="0.3">
      <c r="A55" s="118" t="s">
        <v>198</v>
      </c>
      <c r="B55" s="5">
        <v>4000</v>
      </c>
      <c r="C55" s="5">
        <v>0</v>
      </c>
      <c r="D55" s="6">
        <v>0</v>
      </c>
      <c r="E55" s="5">
        <f>SUM(B55:D55)</f>
        <v>4000</v>
      </c>
    </row>
    <row r="56" spans="1:5" x14ac:dyDescent="0.3">
      <c r="A56" s="118" t="s">
        <v>20</v>
      </c>
      <c r="B56" s="5">
        <f>100*12*2</f>
        <v>2400</v>
      </c>
      <c r="C56" s="5">
        <f t="shared" ref="C56:D56" si="1">100*12*2</f>
        <v>2400</v>
      </c>
      <c r="D56" s="5">
        <f t="shared" si="1"/>
        <v>2400</v>
      </c>
      <c r="E56" s="5">
        <f>SUM(B56:D56)</f>
        <v>7200</v>
      </c>
    </row>
    <row r="57" spans="1:5" x14ac:dyDescent="0.3">
      <c r="A57" s="118" t="s">
        <v>199</v>
      </c>
      <c r="B57" s="5">
        <v>3200</v>
      </c>
      <c r="C57" s="5">
        <v>3200</v>
      </c>
      <c r="D57" s="5">
        <v>3200</v>
      </c>
      <c r="E57" s="5">
        <f>SUM(B57:D57)</f>
        <v>9600</v>
      </c>
    </row>
    <row r="58" spans="1:5" x14ac:dyDescent="0.3">
      <c r="A58" s="13" t="s">
        <v>86</v>
      </c>
      <c r="B58" s="5"/>
      <c r="C58" s="5"/>
      <c r="D58" s="5"/>
      <c r="E58" s="5"/>
    </row>
    <row r="59" spans="1:5" x14ac:dyDescent="0.3">
      <c r="A59" s="16" t="s">
        <v>87</v>
      </c>
      <c r="B59" s="5">
        <v>2900</v>
      </c>
      <c r="C59" s="5">
        <v>0</v>
      </c>
      <c r="D59" s="5">
        <v>0</v>
      </c>
      <c r="E59" s="5">
        <f t="shared" ref="E59:E63" si="2">B59+C59+D59</f>
        <v>2900</v>
      </c>
    </row>
    <row r="60" spans="1:5" x14ac:dyDescent="0.3">
      <c r="A60" s="16" t="s">
        <v>88</v>
      </c>
      <c r="B60" s="5">
        <v>2900</v>
      </c>
      <c r="C60" s="5">
        <v>0</v>
      </c>
      <c r="D60" s="5">
        <v>0</v>
      </c>
      <c r="E60" s="5">
        <f t="shared" si="2"/>
        <v>2900</v>
      </c>
    </row>
    <row r="61" spans="1:5" x14ac:dyDescent="0.3">
      <c r="A61" s="16" t="s">
        <v>89</v>
      </c>
      <c r="B61" s="5">
        <v>2900</v>
      </c>
      <c r="C61" s="5">
        <v>0</v>
      </c>
      <c r="D61" s="5">
        <v>0</v>
      </c>
      <c r="E61" s="5">
        <f t="shared" si="2"/>
        <v>2900</v>
      </c>
    </row>
    <row r="62" spans="1:5" x14ac:dyDescent="0.3">
      <c r="A62" s="16" t="s">
        <v>90</v>
      </c>
      <c r="B62" s="5">
        <v>2900</v>
      </c>
      <c r="C62" s="5">
        <v>0</v>
      </c>
      <c r="D62" s="5">
        <v>0</v>
      </c>
      <c r="E62" s="5">
        <f t="shared" si="2"/>
        <v>2900</v>
      </c>
    </row>
    <row r="63" spans="1:5" x14ac:dyDescent="0.3">
      <c r="A63" s="16" t="s">
        <v>91</v>
      </c>
      <c r="B63" s="5">
        <v>2900</v>
      </c>
      <c r="C63" s="5">
        <v>0</v>
      </c>
      <c r="D63" s="5">
        <v>0</v>
      </c>
      <c r="E63" s="5">
        <f t="shared" si="2"/>
        <v>2900</v>
      </c>
    </row>
    <row r="64" spans="1:5" x14ac:dyDescent="0.3">
      <c r="A64" s="13" t="s">
        <v>92</v>
      </c>
      <c r="B64" s="5">
        <v>0</v>
      </c>
      <c r="C64" s="5">
        <v>4000</v>
      </c>
      <c r="D64" s="5">
        <v>0</v>
      </c>
      <c r="E64" s="5">
        <f>B64+C64+D64</f>
        <v>4000</v>
      </c>
    </row>
    <row r="65" spans="1:5" x14ac:dyDescent="0.3">
      <c r="A65" s="16"/>
      <c r="B65" s="14"/>
      <c r="C65" s="14"/>
      <c r="D65" s="15"/>
      <c r="E65" s="14"/>
    </row>
    <row r="66" spans="1:5" x14ac:dyDescent="0.3">
      <c r="A66" s="48" t="s">
        <v>93</v>
      </c>
      <c r="B66" s="3"/>
      <c r="C66" s="3"/>
      <c r="D66" s="4"/>
      <c r="E66" s="3"/>
    </row>
    <row r="67" spans="1:5" x14ac:dyDescent="0.3">
      <c r="A67" s="16" t="s">
        <v>94</v>
      </c>
      <c r="B67" s="14">
        <v>2500</v>
      </c>
      <c r="C67" s="14">
        <v>0</v>
      </c>
      <c r="D67" s="14">
        <v>0</v>
      </c>
      <c r="E67" s="14">
        <f t="shared" ref="E67" si="3">SUM(B67:D67)</f>
        <v>2500</v>
      </c>
    </row>
    <row r="68" spans="1:5" x14ac:dyDescent="0.3">
      <c r="A68" s="16" t="s">
        <v>95</v>
      </c>
      <c r="B68" s="14">
        <v>4000</v>
      </c>
      <c r="C68" s="14">
        <v>0</v>
      </c>
      <c r="D68" s="14">
        <v>0</v>
      </c>
      <c r="E68" s="14">
        <f t="shared" ref="E68:E76" si="4">SUM(B68:D68)</f>
        <v>4000</v>
      </c>
    </row>
    <row r="69" spans="1:5" x14ac:dyDescent="0.3">
      <c r="A69" s="16" t="s">
        <v>96</v>
      </c>
      <c r="B69" s="14">
        <v>2500</v>
      </c>
      <c r="C69" s="14">
        <v>0</v>
      </c>
      <c r="D69" s="14">
        <v>0</v>
      </c>
      <c r="E69" s="14">
        <f t="shared" si="4"/>
        <v>2500</v>
      </c>
    </row>
    <row r="70" spans="1:5" x14ac:dyDescent="0.3">
      <c r="A70" s="16" t="s">
        <v>97</v>
      </c>
      <c r="B70" s="14">
        <v>4000</v>
      </c>
      <c r="C70" s="14">
        <v>0</v>
      </c>
      <c r="D70" s="14">
        <v>0</v>
      </c>
      <c r="E70" s="14">
        <f t="shared" si="4"/>
        <v>4000</v>
      </c>
    </row>
    <row r="71" spans="1:5" x14ac:dyDescent="0.3">
      <c r="A71" s="16" t="s">
        <v>98</v>
      </c>
      <c r="B71" s="14">
        <v>2500</v>
      </c>
      <c r="C71" s="14">
        <v>0</v>
      </c>
      <c r="D71" s="14">
        <v>0</v>
      </c>
      <c r="E71" s="14">
        <f t="shared" si="4"/>
        <v>2500</v>
      </c>
    </row>
    <row r="72" spans="1:5" x14ac:dyDescent="0.3">
      <c r="A72" s="16" t="s">
        <v>99</v>
      </c>
      <c r="B72" s="14">
        <v>4000</v>
      </c>
      <c r="C72" s="14">
        <v>0</v>
      </c>
      <c r="D72" s="14">
        <v>0</v>
      </c>
      <c r="E72" s="14">
        <f t="shared" si="4"/>
        <v>4000</v>
      </c>
    </row>
    <row r="73" spans="1:5" x14ac:dyDescent="0.3">
      <c r="A73" s="16" t="s">
        <v>21</v>
      </c>
      <c r="B73" s="14">
        <v>2500</v>
      </c>
      <c r="C73" s="14">
        <v>0</v>
      </c>
      <c r="D73" s="14">
        <v>0</v>
      </c>
      <c r="E73" s="14">
        <f t="shared" si="4"/>
        <v>2500</v>
      </c>
    </row>
    <row r="74" spans="1:5" x14ac:dyDescent="0.3">
      <c r="A74" s="16" t="s">
        <v>100</v>
      </c>
      <c r="B74" s="14">
        <v>4000</v>
      </c>
      <c r="C74" s="14">
        <v>0</v>
      </c>
      <c r="D74" s="14">
        <v>0</v>
      </c>
      <c r="E74" s="14">
        <f t="shared" si="4"/>
        <v>4000</v>
      </c>
    </row>
    <row r="75" spans="1:5" x14ac:dyDescent="0.3">
      <c r="A75" s="16" t="s">
        <v>101</v>
      </c>
      <c r="B75" s="14">
        <v>2500</v>
      </c>
      <c r="C75" s="14">
        <v>0</v>
      </c>
      <c r="D75" s="14">
        <v>0</v>
      </c>
      <c r="E75" s="14">
        <f t="shared" si="4"/>
        <v>2500</v>
      </c>
    </row>
    <row r="76" spans="1:5" x14ac:dyDescent="0.3">
      <c r="A76" s="16" t="s">
        <v>102</v>
      </c>
      <c r="B76" s="14">
        <v>4000</v>
      </c>
      <c r="C76" s="14">
        <v>0</v>
      </c>
      <c r="D76" s="14">
        <v>0</v>
      </c>
      <c r="E76" s="14">
        <f t="shared" si="4"/>
        <v>4000</v>
      </c>
    </row>
    <row r="77" spans="1:5" x14ac:dyDescent="0.3">
      <c r="A77" s="16"/>
      <c r="B77" s="19"/>
      <c r="C77" s="19"/>
      <c r="D77" s="20"/>
      <c r="E77" s="19"/>
    </row>
    <row r="78" spans="1:5" x14ac:dyDescent="0.3">
      <c r="A78" s="29" t="s">
        <v>103</v>
      </c>
      <c r="B78" s="3"/>
      <c r="C78" s="3"/>
      <c r="D78" s="4"/>
      <c r="E78" s="3"/>
    </row>
    <row r="79" spans="1:5" x14ac:dyDescent="0.3">
      <c r="A79" s="16" t="s">
        <v>104</v>
      </c>
      <c r="B79" s="14">
        <f>25*80</f>
        <v>2000</v>
      </c>
      <c r="C79" s="14">
        <v>0</v>
      </c>
      <c r="D79" s="14">
        <v>0</v>
      </c>
      <c r="E79" s="14">
        <f>SUM(B79:D79)</f>
        <v>2000</v>
      </c>
    </row>
    <row r="80" spans="1:5" x14ac:dyDescent="0.3">
      <c r="A80" s="16" t="s">
        <v>105</v>
      </c>
      <c r="B80" s="14">
        <f>25*10*12</f>
        <v>3000</v>
      </c>
      <c r="C80" s="14">
        <f t="shared" ref="C80:D80" si="5">25*10*12</f>
        <v>3000</v>
      </c>
      <c r="D80" s="14">
        <f t="shared" si="5"/>
        <v>3000</v>
      </c>
      <c r="E80" s="14">
        <f>SUM(B80:D80)</f>
        <v>9000</v>
      </c>
    </row>
    <row r="81" spans="1:5" x14ac:dyDescent="0.3">
      <c r="A81" s="16"/>
      <c r="B81" s="19"/>
      <c r="C81" s="19"/>
      <c r="D81" s="20"/>
      <c r="E81" s="19"/>
    </row>
    <row r="82" spans="1:5" x14ac:dyDescent="0.3">
      <c r="A82" s="12" t="s">
        <v>42</v>
      </c>
      <c r="B82" s="3"/>
      <c r="C82" s="3"/>
      <c r="D82" s="4"/>
      <c r="E82" s="3"/>
    </row>
    <row r="83" spans="1:5" x14ac:dyDescent="0.3">
      <c r="A83" s="13" t="s">
        <v>43</v>
      </c>
      <c r="B83" s="14"/>
      <c r="C83" s="14"/>
      <c r="D83" s="15"/>
      <c r="E83" s="14"/>
    </row>
    <row r="84" spans="1:5" x14ac:dyDescent="0.3">
      <c r="A84" s="16" t="s">
        <v>44</v>
      </c>
      <c r="B84" s="14">
        <v>0</v>
      </c>
      <c r="C84" s="14">
        <v>1100</v>
      </c>
      <c r="D84" s="14">
        <v>1100</v>
      </c>
      <c r="E84" s="14">
        <f>SUM(B84:D84)</f>
        <v>2200</v>
      </c>
    </row>
    <row r="85" spans="1:5" x14ac:dyDescent="0.3">
      <c r="A85" s="16" t="s">
        <v>45</v>
      </c>
      <c r="B85" s="14">
        <v>0</v>
      </c>
      <c r="C85" s="14">
        <v>1100</v>
      </c>
      <c r="D85" s="14">
        <v>1100</v>
      </c>
      <c r="E85" s="14">
        <f t="shared" ref="E85:E88" si="6">SUM(B85:D85)</f>
        <v>2200</v>
      </c>
    </row>
    <row r="86" spans="1:5" x14ac:dyDescent="0.3">
      <c r="A86" s="16" t="s">
        <v>46</v>
      </c>
      <c r="B86" s="14">
        <v>0</v>
      </c>
      <c r="C86" s="14">
        <v>1750</v>
      </c>
      <c r="D86" s="14">
        <v>1750</v>
      </c>
      <c r="E86" s="14">
        <f t="shared" si="6"/>
        <v>3500</v>
      </c>
    </row>
    <row r="87" spans="1:5" x14ac:dyDescent="0.3">
      <c r="A87" s="16" t="s">
        <v>47</v>
      </c>
      <c r="B87" s="14">
        <v>0</v>
      </c>
      <c r="C87" s="14">
        <v>1750</v>
      </c>
      <c r="D87" s="14">
        <v>1750</v>
      </c>
      <c r="E87" s="14">
        <f t="shared" si="6"/>
        <v>3500</v>
      </c>
    </row>
    <row r="88" spans="1:5" x14ac:dyDescent="0.3">
      <c r="A88" s="16" t="s">
        <v>48</v>
      </c>
      <c r="B88" s="14">
        <v>0</v>
      </c>
      <c r="C88" s="14">
        <v>1750</v>
      </c>
      <c r="D88" s="14">
        <v>1750</v>
      </c>
      <c r="E88" s="14">
        <f t="shared" si="6"/>
        <v>3500</v>
      </c>
    </row>
    <row r="89" spans="1:5" x14ac:dyDescent="0.3">
      <c r="A89" s="13" t="s">
        <v>49</v>
      </c>
      <c r="B89" s="14"/>
      <c r="C89" s="14"/>
      <c r="D89" s="15"/>
      <c r="E89" s="14"/>
    </row>
    <row r="90" spans="1:5" x14ac:dyDescent="0.3">
      <c r="A90" s="16" t="s">
        <v>50</v>
      </c>
      <c r="B90" s="14">
        <v>0</v>
      </c>
      <c r="C90" s="14">
        <v>1008</v>
      </c>
      <c r="D90" s="14">
        <v>0</v>
      </c>
      <c r="E90" s="14">
        <f>B90+C90+D90</f>
        <v>1008</v>
      </c>
    </row>
    <row r="91" spans="1:5" x14ac:dyDescent="0.3">
      <c r="A91" s="16" t="s">
        <v>51</v>
      </c>
      <c r="B91" s="14">
        <v>0</v>
      </c>
      <c r="C91" s="14">
        <v>1125</v>
      </c>
      <c r="D91" s="14">
        <v>0</v>
      </c>
      <c r="E91" s="14">
        <f t="shared" ref="E91:E94" si="7">B91+C91+D91</f>
        <v>1125</v>
      </c>
    </row>
    <row r="92" spans="1:5" x14ac:dyDescent="0.3">
      <c r="A92" s="16" t="s">
        <v>52</v>
      </c>
      <c r="B92" s="14">
        <v>0</v>
      </c>
      <c r="C92" s="14">
        <v>1675</v>
      </c>
      <c r="D92" s="14">
        <v>0</v>
      </c>
      <c r="E92" s="14">
        <f t="shared" si="7"/>
        <v>1675</v>
      </c>
    </row>
    <row r="93" spans="1:5" x14ac:dyDescent="0.3">
      <c r="A93" s="16" t="s">
        <v>53</v>
      </c>
      <c r="B93" s="14">
        <v>0</v>
      </c>
      <c r="C93" s="14">
        <v>1675</v>
      </c>
      <c r="D93" s="14">
        <v>0</v>
      </c>
      <c r="E93" s="14">
        <f t="shared" si="7"/>
        <v>1675</v>
      </c>
    </row>
    <row r="94" spans="1:5" x14ac:dyDescent="0.3">
      <c r="A94" s="16" t="s">
        <v>54</v>
      </c>
      <c r="B94" s="14">
        <v>0</v>
      </c>
      <c r="C94" s="14">
        <v>1675</v>
      </c>
      <c r="D94" s="14">
        <v>0</v>
      </c>
      <c r="E94" s="14">
        <f t="shared" si="7"/>
        <v>1675</v>
      </c>
    </row>
    <row r="95" spans="1:5" x14ac:dyDescent="0.3">
      <c r="A95" s="16"/>
      <c r="B95" s="14"/>
      <c r="C95" s="14"/>
      <c r="D95" s="15"/>
      <c r="E95" s="14"/>
    </row>
    <row r="96" spans="1:5" x14ac:dyDescent="0.3">
      <c r="A96" s="17" t="s">
        <v>55</v>
      </c>
      <c r="B96" s="18">
        <f>SUM(B55:B95)</f>
        <v>61600</v>
      </c>
      <c r="C96" s="18">
        <f>SUM(C54:C95)</f>
        <v>27208</v>
      </c>
      <c r="D96" s="18">
        <f>SUM(D55:D95)</f>
        <v>16050</v>
      </c>
      <c r="E96" s="18">
        <f>SUM(B96:D96)</f>
        <v>104858</v>
      </c>
    </row>
    <row r="97" spans="1:5" x14ac:dyDescent="0.3">
      <c r="A97" s="16"/>
      <c r="B97" s="19"/>
      <c r="C97" s="19"/>
      <c r="D97" s="20"/>
      <c r="E97" s="19"/>
    </row>
    <row r="98" spans="1:5" x14ac:dyDescent="0.3">
      <c r="A98" s="21" t="s">
        <v>56</v>
      </c>
      <c r="B98" s="22"/>
      <c r="C98" s="22"/>
      <c r="D98" s="23"/>
      <c r="E98" s="22"/>
    </row>
    <row r="99" spans="1:5" x14ac:dyDescent="0.3">
      <c r="A99" s="16" t="s">
        <v>57</v>
      </c>
      <c r="B99" s="5">
        <v>47500</v>
      </c>
      <c r="C99" s="5">
        <v>47500</v>
      </c>
      <c r="D99" s="5">
        <v>47500</v>
      </c>
      <c r="E99" s="5">
        <f t="shared" ref="E99:E123" si="8">SUM(B99:D99)</f>
        <v>142500</v>
      </c>
    </row>
    <row r="100" spans="1:5" x14ac:dyDescent="0.3">
      <c r="A100" s="16" t="s">
        <v>58</v>
      </c>
      <c r="B100" s="14">
        <v>5000</v>
      </c>
      <c r="C100" s="14">
        <v>5000</v>
      </c>
      <c r="D100" s="15">
        <v>5000</v>
      </c>
      <c r="E100" s="14">
        <f t="shared" si="8"/>
        <v>15000</v>
      </c>
    </row>
    <row r="101" spans="1:5" x14ac:dyDescent="0.3">
      <c r="A101" s="16" t="s">
        <v>59</v>
      </c>
      <c r="B101" s="14">
        <v>20000</v>
      </c>
      <c r="C101" s="14">
        <v>20000</v>
      </c>
      <c r="D101" s="15">
        <v>20000</v>
      </c>
      <c r="E101" s="14">
        <f t="shared" si="8"/>
        <v>60000</v>
      </c>
    </row>
    <row r="102" spans="1:5" x14ac:dyDescent="0.3">
      <c r="A102" s="16" t="s">
        <v>60</v>
      </c>
      <c r="B102" s="14">
        <v>5000</v>
      </c>
      <c r="C102" s="14">
        <v>6000</v>
      </c>
      <c r="D102" s="15">
        <v>6000</v>
      </c>
      <c r="E102" s="14">
        <f t="shared" si="8"/>
        <v>17000</v>
      </c>
    </row>
    <row r="103" spans="1:5" x14ac:dyDescent="0.3">
      <c r="A103" s="16" t="s">
        <v>61</v>
      </c>
      <c r="B103" s="14">
        <v>3500</v>
      </c>
      <c r="C103" s="14">
        <v>3500</v>
      </c>
      <c r="D103" s="15">
        <v>3500</v>
      </c>
      <c r="E103" s="14">
        <f t="shared" si="8"/>
        <v>10500</v>
      </c>
    </row>
    <row r="104" spans="1:5" x14ac:dyDescent="0.3">
      <c r="A104" s="13"/>
      <c r="B104" s="19"/>
      <c r="C104" s="14"/>
      <c r="D104" s="20"/>
      <c r="E104" s="19"/>
    </row>
    <row r="105" spans="1:5" x14ac:dyDescent="0.3">
      <c r="A105" s="17" t="s">
        <v>62</v>
      </c>
      <c r="B105" s="18">
        <f>SUM(B99:B103)</f>
        <v>81000</v>
      </c>
      <c r="C105" s="18">
        <f>SUM(C99:C103)</f>
        <v>82000</v>
      </c>
      <c r="D105" s="18">
        <f>SUM(D99:D103)</f>
        <v>82000</v>
      </c>
      <c r="E105" s="18">
        <f t="shared" si="8"/>
        <v>245000</v>
      </c>
    </row>
    <row r="106" spans="1:5" x14ac:dyDescent="0.3">
      <c r="A106" s="24"/>
      <c r="B106" s="25"/>
      <c r="C106" s="25"/>
      <c r="D106" s="26"/>
      <c r="E106" s="25"/>
    </row>
    <row r="107" spans="1:5" x14ac:dyDescent="0.3">
      <c r="A107" s="21" t="s">
        <v>63</v>
      </c>
      <c r="B107" s="27"/>
      <c r="C107" s="27"/>
      <c r="D107" s="28"/>
      <c r="E107" s="27"/>
    </row>
    <row r="108" spans="1:5" x14ac:dyDescent="0.3">
      <c r="A108" s="29" t="s">
        <v>64</v>
      </c>
      <c r="B108" s="30"/>
      <c r="C108" s="30"/>
      <c r="D108" s="30"/>
      <c r="E108" s="30"/>
    </row>
    <row r="109" spans="1:5" x14ac:dyDescent="0.3">
      <c r="A109" s="16" t="s">
        <v>65</v>
      </c>
      <c r="B109" s="14">
        <f>750*4</f>
        <v>3000</v>
      </c>
      <c r="C109" s="14">
        <v>0</v>
      </c>
      <c r="D109" s="15">
        <v>0</v>
      </c>
      <c r="E109" s="14">
        <f>SUM(B109:D109)</f>
        <v>3000</v>
      </c>
    </row>
    <row r="110" spans="1:5" x14ac:dyDescent="0.3">
      <c r="A110" s="16"/>
      <c r="B110" s="14"/>
      <c r="C110" s="14"/>
      <c r="D110" s="15"/>
      <c r="E110" s="14"/>
    </row>
    <row r="111" spans="1:5" x14ac:dyDescent="0.3">
      <c r="A111" s="29" t="s">
        <v>66</v>
      </c>
      <c r="B111" s="3"/>
      <c r="C111" s="3"/>
      <c r="D111" s="4"/>
      <c r="E111" s="3"/>
    </row>
    <row r="112" spans="1:5" x14ac:dyDescent="0.3">
      <c r="A112" s="16" t="s">
        <v>67</v>
      </c>
      <c r="B112" s="14">
        <v>3000</v>
      </c>
      <c r="C112" s="14">
        <v>3000</v>
      </c>
      <c r="D112" s="15">
        <v>3000</v>
      </c>
      <c r="E112" s="14">
        <f>SUM(B112:D112)</f>
        <v>9000</v>
      </c>
    </row>
    <row r="113" spans="1:5" x14ac:dyDescent="0.3">
      <c r="A113" s="16" t="s">
        <v>68</v>
      </c>
      <c r="B113" s="14">
        <v>2200</v>
      </c>
      <c r="C113" s="14">
        <v>2200</v>
      </c>
      <c r="D113" s="14">
        <v>2200</v>
      </c>
      <c r="E113" s="14">
        <f>SUM(B113:D113)</f>
        <v>6600</v>
      </c>
    </row>
    <row r="114" spans="1:5" x14ac:dyDescent="0.3">
      <c r="A114" s="16" t="s">
        <v>69</v>
      </c>
      <c r="B114" s="5">
        <v>400</v>
      </c>
      <c r="C114" s="5">
        <v>400</v>
      </c>
      <c r="D114" s="5">
        <v>400</v>
      </c>
      <c r="E114" s="14">
        <f>SUM(B114:D114)</f>
        <v>1200</v>
      </c>
    </row>
    <row r="115" spans="1:5" x14ac:dyDescent="0.3">
      <c r="A115" s="31" t="s">
        <v>70</v>
      </c>
      <c r="B115" s="32">
        <v>1300</v>
      </c>
      <c r="C115" s="32">
        <v>1300</v>
      </c>
      <c r="D115" s="32">
        <v>1300</v>
      </c>
      <c r="E115" s="14">
        <f>SUM(B115:D115)</f>
        <v>3900</v>
      </c>
    </row>
    <row r="116" spans="1:5" x14ac:dyDescent="0.3">
      <c r="A116" s="16"/>
      <c r="B116" s="14"/>
      <c r="C116" s="14"/>
      <c r="D116" s="14"/>
      <c r="E116" s="14"/>
    </row>
    <row r="117" spans="1:5" x14ac:dyDescent="0.3">
      <c r="A117" s="29" t="s">
        <v>203</v>
      </c>
      <c r="B117" s="30"/>
      <c r="C117" s="30"/>
      <c r="D117" s="30"/>
      <c r="E117" s="30"/>
    </row>
    <row r="118" spans="1:5" x14ac:dyDescent="0.3">
      <c r="A118" s="16" t="s">
        <v>204</v>
      </c>
      <c r="B118" s="14">
        <v>2850</v>
      </c>
      <c r="C118" s="14">
        <v>0</v>
      </c>
      <c r="D118" s="14">
        <v>0</v>
      </c>
      <c r="E118" s="14">
        <f t="shared" si="8"/>
        <v>2850</v>
      </c>
    </row>
    <row r="119" spans="1:5" x14ac:dyDescent="0.3">
      <c r="A119" s="7" t="s">
        <v>71</v>
      </c>
      <c r="B119" s="14">
        <v>1050</v>
      </c>
      <c r="C119" s="14">
        <v>0</v>
      </c>
      <c r="D119" s="14">
        <v>0</v>
      </c>
      <c r="E119" s="14">
        <f t="shared" si="8"/>
        <v>1050</v>
      </c>
    </row>
    <row r="120" spans="1:5" x14ac:dyDescent="0.3">
      <c r="A120" s="7"/>
      <c r="B120" s="14"/>
      <c r="C120" s="14"/>
      <c r="D120" s="14"/>
      <c r="E120" s="14"/>
    </row>
    <row r="121" spans="1:5" x14ac:dyDescent="0.3">
      <c r="A121" s="29" t="s">
        <v>205</v>
      </c>
      <c r="B121" s="30"/>
      <c r="C121" s="30"/>
      <c r="D121" s="30"/>
      <c r="E121" s="30"/>
    </row>
    <row r="122" spans="1:5" x14ac:dyDescent="0.3">
      <c r="A122" s="16" t="s">
        <v>206</v>
      </c>
      <c r="B122" s="14">
        <v>2850</v>
      </c>
      <c r="C122" s="14">
        <v>0</v>
      </c>
      <c r="D122" s="14">
        <v>0</v>
      </c>
      <c r="E122" s="14">
        <f t="shared" si="8"/>
        <v>2850</v>
      </c>
    </row>
    <row r="123" spans="1:5" x14ac:dyDescent="0.3">
      <c r="A123" s="7" t="s">
        <v>207</v>
      </c>
      <c r="B123" s="14">
        <v>1000</v>
      </c>
      <c r="C123" s="14">
        <v>0</v>
      </c>
      <c r="D123" s="14">
        <v>0</v>
      </c>
      <c r="E123" s="14">
        <f t="shared" si="8"/>
        <v>1000</v>
      </c>
    </row>
    <row r="124" spans="1:5" x14ac:dyDescent="0.3">
      <c r="A124" s="7"/>
      <c r="B124" s="14"/>
      <c r="C124" s="14"/>
      <c r="D124" s="14"/>
      <c r="E124" s="14"/>
    </row>
    <row r="125" spans="1:5" x14ac:dyDescent="0.3">
      <c r="A125" s="29" t="s">
        <v>208</v>
      </c>
      <c r="B125" s="30"/>
      <c r="C125" s="30"/>
      <c r="D125" s="30"/>
      <c r="E125" s="30"/>
    </row>
    <row r="126" spans="1:5" x14ac:dyDescent="0.3">
      <c r="A126" s="16" t="s">
        <v>209</v>
      </c>
      <c r="B126" s="14">
        <v>6000</v>
      </c>
      <c r="C126" s="14">
        <v>0</v>
      </c>
      <c r="D126" s="14">
        <v>0</v>
      </c>
      <c r="E126" s="14">
        <f t="shared" ref="E126:E127" si="9">SUM(B126:D126)</f>
        <v>6000</v>
      </c>
    </row>
    <row r="127" spans="1:5" x14ac:dyDescent="0.3">
      <c r="A127" s="16" t="s">
        <v>210</v>
      </c>
      <c r="B127" s="14">
        <v>3400</v>
      </c>
      <c r="C127" s="14">
        <v>0</v>
      </c>
      <c r="D127" s="14">
        <v>0</v>
      </c>
      <c r="E127" s="14">
        <f t="shared" si="9"/>
        <v>3400</v>
      </c>
    </row>
    <row r="128" spans="1:5" x14ac:dyDescent="0.3">
      <c r="A128" s="16"/>
      <c r="B128" s="14"/>
      <c r="C128" s="14"/>
      <c r="D128" s="14"/>
      <c r="E128" s="14"/>
    </row>
    <row r="129" spans="1:5" x14ac:dyDescent="0.3">
      <c r="A129" s="29" t="s">
        <v>211</v>
      </c>
      <c r="B129" s="30"/>
      <c r="C129" s="30"/>
      <c r="D129" s="30"/>
      <c r="E129" s="30"/>
    </row>
    <row r="130" spans="1:5" x14ac:dyDescent="0.3">
      <c r="A130" s="16" t="s">
        <v>212</v>
      </c>
      <c r="B130" s="14">
        <v>1000</v>
      </c>
      <c r="C130" s="14">
        <v>1000</v>
      </c>
      <c r="D130" s="14">
        <v>1000</v>
      </c>
      <c r="E130" s="14">
        <f>SUM(B130:D130)</f>
        <v>3000</v>
      </c>
    </row>
    <row r="131" spans="1:5" x14ac:dyDescent="0.3">
      <c r="A131" s="16"/>
      <c r="B131" s="14"/>
      <c r="C131" s="14"/>
      <c r="D131" s="14"/>
      <c r="E131" s="14"/>
    </row>
    <row r="132" spans="1:5" x14ac:dyDescent="0.3">
      <c r="A132" s="29" t="s">
        <v>213</v>
      </c>
      <c r="B132" s="30"/>
      <c r="C132" s="30"/>
      <c r="D132" s="30"/>
      <c r="E132" s="30"/>
    </row>
    <row r="133" spans="1:5" x14ac:dyDescent="0.3">
      <c r="A133" s="16" t="s">
        <v>214</v>
      </c>
      <c r="B133" s="14">
        <v>0</v>
      </c>
      <c r="C133" s="14">
        <f>1700*4</f>
        <v>6800</v>
      </c>
      <c r="D133" s="14">
        <v>0</v>
      </c>
      <c r="E133" s="14">
        <f>SUM(B133:D133)</f>
        <v>6800</v>
      </c>
    </row>
    <row r="134" spans="1:5" x14ac:dyDescent="0.3">
      <c r="A134" s="16" t="s">
        <v>215</v>
      </c>
      <c r="B134" s="14">
        <v>0</v>
      </c>
      <c r="C134" s="14">
        <f>178*7*4</f>
        <v>4984</v>
      </c>
      <c r="D134" s="14">
        <v>0</v>
      </c>
      <c r="E134" s="14">
        <f t="shared" ref="E134:E136" si="10">SUM(B134:D134)</f>
        <v>4984</v>
      </c>
    </row>
    <row r="135" spans="1:5" x14ac:dyDescent="0.3">
      <c r="A135" s="16" t="s">
        <v>216</v>
      </c>
      <c r="B135" s="14">
        <v>0</v>
      </c>
      <c r="C135" s="14">
        <v>600</v>
      </c>
      <c r="D135" s="14">
        <v>0</v>
      </c>
      <c r="E135" s="14">
        <f t="shared" si="10"/>
        <v>600</v>
      </c>
    </row>
    <row r="136" spans="1:5" x14ac:dyDescent="0.3">
      <c r="A136" s="16" t="s">
        <v>217</v>
      </c>
      <c r="B136" s="14">
        <v>0</v>
      </c>
      <c r="C136" s="14">
        <v>1800</v>
      </c>
      <c r="D136" s="14">
        <v>0</v>
      </c>
      <c r="E136" s="14">
        <f t="shared" si="10"/>
        <v>1800</v>
      </c>
    </row>
    <row r="137" spans="1:5" x14ac:dyDescent="0.3">
      <c r="A137" s="16"/>
      <c r="B137" s="19"/>
      <c r="C137" s="19"/>
      <c r="D137" s="20"/>
      <c r="E137" s="19"/>
    </row>
    <row r="138" spans="1:5" x14ac:dyDescent="0.3">
      <c r="A138" s="33" t="s">
        <v>72</v>
      </c>
      <c r="B138" s="34">
        <f>SUM(B112:B137)</f>
        <v>25050</v>
      </c>
      <c r="C138" s="34">
        <f>SUM(C112:C137)</f>
        <v>22084</v>
      </c>
      <c r="D138" s="34">
        <f>SUM(D112:D137)</f>
        <v>7900</v>
      </c>
      <c r="E138" s="34">
        <f>SUM(B138:D138)</f>
        <v>55034</v>
      </c>
    </row>
    <row r="139" spans="1:5" x14ac:dyDescent="0.3">
      <c r="A139" s="35"/>
      <c r="B139" s="36"/>
      <c r="C139" s="36"/>
      <c r="D139" s="37"/>
      <c r="E139" s="36"/>
    </row>
    <row r="140" spans="1:5" x14ac:dyDescent="0.3">
      <c r="A140" s="38" t="s">
        <v>73</v>
      </c>
      <c r="B140" s="22"/>
      <c r="C140" s="22"/>
      <c r="D140" s="23"/>
      <c r="E140" s="22"/>
    </row>
    <row r="141" spans="1:5" x14ac:dyDescent="0.3">
      <c r="A141" s="29" t="s">
        <v>74</v>
      </c>
      <c r="B141" s="30"/>
      <c r="C141" s="30"/>
      <c r="D141" s="30"/>
      <c r="E141" s="30"/>
    </row>
    <row r="142" spans="1:5" x14ac:dyDescent="0.3">
      <c r="A142" s="39" t="s">
        <v>75</v>
      </c>
      <c r="B142" s="14">
        <v>2000</v>
      </c>
      <c r="C142" s="14">
        <v>2000</v>
      </c>
      <c r="D142" s="14">
        <v>2000</v>
      </c>
      <c r="E142" s="14">
        <f t="shared" ref="E142:E143" si="11">SUM(B142:D142)</f>
        <v>6000</v>
      </c>
    </row>
    <row r="143" spans="1:5" x14ac:dyDescent="0.3">
      <c r="A143" s="39" t="s">
        <v>76</v>
      </c>
      <c r="B143" s="14">
        <v>1200</v>
      </c>
      <c r="C143" s="14">
        <v>1200</v>
      </c>
      <c r="D143" s="14">
        <v>1200</v>
      </c>
      <c r="E143" s="14">
        <f t="shared" si="11"/>
        <v>3600</v>
      </c>
    </row>
    <row r="144" spans="1:5" x14ac:dyDescent="0.3">
      <c r="A144" s="29" t="s">
        <v>77</v>
      </c>
      <c r="B144" s="30"/>
      <c r="C144" s="30"/>
      <c r="D144" s="30"/>
      <c r="E144" s="30"/>
    </row>
    <row r="145" spans="1:5" x14ac:dyDescent="0.3">
      <c r="A145" s="40" t="s">
        <v>78</v>
      </c>
      <c r="B145" s="14">
        <v>2000</v>
      </c>
      <c r="C145" s="14">
        <v>2000</v>
      </c>
      <c r="D145" s="14">
        <v>2000</v>
      </c>
      <c r="E145" s="41">
        <f>SUM(B145:D145)</f>
        <v>6000</v>
      </c>
    </row>
    <row r="146" spans="1:5" x14ac:dyDescent="0.3">
      <c r="A146" s="40" t="s">
        <v>79</v>
      </c>
      <c r="B146" s="14">
        <v>300</v>
      </c>
      <c r="C146" s="14">
        <v>300</v>
      </c>
      <c r="D146" s="15">
        <v>300</v>
      </c>
      <c r="E146" s="41">
        <f>SUM(B146:D146)</f>
        <v>900</v>
      </c>
    </row>
    <row r="147" spans="1:5" x14ac:dyDescent="0.3">
      <c r="A147" s="40" t="s">
        <v>80</v>
      </c>
      <c r="B147" s="14">
        <v>300</v>
      </c>
      <c r="C147" s="14">
        <v>300</v>
      </c>
      <c r="D147" s="15">
        <v>300</v>
      </c>
      <c r="E147" s="41">
        <f>SUM(B147:D147)</f>
        <v>900</v>
      </c>
    </row>
    <row r="148" spans="1:5" x14ac:dyDescent="0.3">
      <c r="A148" s="40" t="s">
        <v>81</v>
      </c>
      <c r="B148" s="5">
        <v>3200</v>
      </c>
      <c r="C148" s="5">
        <v>3200</v>
      </c>
      <c r="D148" s="6">
        <v>3200</v>
      </c>
      <c r="E148" s="42">
        <f>SUM(B148:D148)</f>
        <v>9600</v>
      </c>
    </row>
    <row r="149" spans="1:5" x14ac:dyDescent="0.3">
      <c r="A149" s="40"/>
      <c r="B149" s="41"/>
      <c r="C149" s="41"/>
      <c r="D149" s="41"/>
      <c r="E149" s="41"/>
    </row>
    <row r="150" spans="1:5" x14ac:dyDescent="0.3">
      <c r="A150" s="33" t="s">
        <v>82</v>
      </c>
      <c r="B150" s="34">
        <f>SUM(B142:B148)</f>
        <v>9000</v>
      </c>
      <c r="C150" s="34">
        <f>SUM(C142:C148)</f>
        <v>9000</v>
      </c>
      <c r="D150" s="34">
        <f>SUM(D142:D148)</f>
        <v>9000</v>
      </c>
      <c r="E150" s="34">
        <f>SUM(B150:D150)</f>
        <v>27000</v>
      </c>
    </row>
    <row r="151" spans="1:5" x14ac:dyDescent="0.3">
      <c r="A151" s="43"/>
      <c r="B151" s="36"/>
      <c r="C151" s="36"/>
      <c r="D151" s="37"/>
      <c r="E151" s="36"/>
    </row>
    <row r="152" spans="1:5" x14ac:dyDescent="0.3">
      <c r="A152" s="21" t="s">
        <v>83</v>
      </c>
      <c r="B152" s="27"/>
      <c r="C152" s="27"/>
      <c r="D152" s="28"/>
      <c r="E152" s="27"/>
    </row>
    <row r="153" spans="1:5" x14ac:dyDescent="0.3">
      <c r="A153" s="44" t="s">
        <v>84</v>
      </c>
      <c r="B153" s="14">
        <v>900</v>
      </c>
      <c r="C153" s="14">
        <v>900</v>
      </c>
      <c r="D153" s="15">
        <v>900</v>
      </c>
      <c r="E153" s="14">
        <f>SUM(B153:D153)</f>
        <v>2700</v>
      </c>
    </row>
    <row r="154" spans="1:5" x14ac:dyDescent="0.3">
      <c r="A154" s="45"/>
      <c r="B154" s="19"/>
      <c r="C154" s="19"/>
      <c r="D154" s="20"/>
      <c r="E154" s="19"/>
    </row>
    <row r="155" spans="1:5" ht="15" thickBot="1" x14ac:dyDescent="0.35">
      <c r="A155" s="46" t="s">
        <v>85</v>
      </c>
      <c r="B155" s="47">
        <f>SUM(B153:B153)</f>
        <v>900</v>
      </c>
      <c r="C155" s="47">
        <f>SUM(C153:C153)</f>
        <v>900</v>
      </c>
      <c r="D155" s="47">
        <f>SUM(D153:D153)</f>
        <v>900</v>
      </c>
      <c r="E155" s="47">
        <f>SUM(E153:E153)</f>
        <v>2700</v>
      </c>
    </row>
    <row r="156" spans="1:5" ht="15" thickBot="1" x14ac:dyDescent="0.35">
      <c r="A156" s="119"/>
      <c r="B156" s="120"/>
      <c r="C156" s="120"/>
      <c r="D156" s="121"/>
      <c r="E156" s="120"/>
    </row>
    <row r="157" spans="1:5" ht="15" thickBot="1" x14ac:dyDescent="0.35">
      <c r="A157" s="122" t="s">
        <v>200</v>
      </c>
      <c r="B157" s="123">
        <f>B155+B150+B138+B105+B96+B50+B15</f>
        <v>337940</v>
      </c>
      <c r="C157" s="123">
        <f>C155+C150+C138+C105+C96+C50+C15</f>
        <v>296082</v>
      </c>
      <c r="D157" s="124">
        <f>D155+D150+D138+D105+D96+D50+D15</f>
        <v>270740</v>
      </c>
      <c r="E157" s="123">
        <f>SUM(B157:D157)</f>
        <v>904762</v>
      </c>
    </row>
    <row r="158" spans="1:5" x14ac:dyDescent="0.3">
      <c r="A158" s="125" t="s">
        <v>201</v>
      </c>
      <c r="B158" s="126">
        <f>B157*5%</f>
        <v>16897</v>
      </c>
      <c r="C158" s="126">
        <f t="shared" ref="C158:D158" si="12">C157*5%</f>
        <v>14804.1</v>
      </c>
      <c r="D158" s="127">
        <f t="shared" si="12"/>
        <v>13537</v>
      </c>
      <c r="E158" s="128">
        <f t="shared" ref="E158" si="13">SUM(B158:D158)</f>
        <v>45238.1</v>
      </c>
    </row>
    <row r="159" spans="1:5" ht="15" thickBot="1" x14ac:dyDescent="0.35">
      <c r="A159" s="129"/>
      <c r="B159" s="130"/>
      <c r="C159" s="130"/>
      <c r="D159" s="131"/>
      <c r="E159" s="130"/>
    </row>
    <row r="160" spans="1:5" ht="15" thickBot="1" x14ac:dyDescent="0.35">
      <c r="A160" s="132" t="s">
        <v>202</v>
      </c>
      <c r="B160" s="133">
        <f>SUM(B157:B158)</f>
        <v>354837</v>
      </c>
      <c r="C160" s="133">
        <f>SUM(C157:C158)</f>
        <v>310886.09999999998</v>
      </c>
      <c r="D160" s="134">
        <f>SUM(D157:D158)</f>
        <v>284277</v>
      </c>
      <c r="E160" s="135">
        <f>SUM(B160:D160)</f>
        <v>950000.1</v>
      </c>
    </row>
  </sheetData>
  <mergeCells count="4">
    <mergeCell ref="A1:E1"/>
    <mergeCell ref="B2:E2"/>
    <mergeCell ref="D4:E4"/>
    <mergeCell ref="A5:E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B6BC-E89E-4511-ABA4-7E6C7FBA6C5F}">
  <dimension ref="A1:I85"/>
  <sheetViews>
    <sheetView view="pageLayout" zoomScaleNormal="90" workbookViewId="0">
      <selection activeCell="D5" sqref="D5:E5"/>
    </sheetView>
  </sheetViews>
  <sheetFormatPr baseColWidth="10" defaultRowHeight="14.4" x14ac:dyDescent="0.3"/>
  <cols>
    <col min="1" max="1" width="5.44140625" style="86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  <col min="10" max="16384" width="11.5546875" style="1"/>
  </cols>
  <sheetData>
    <row r="1" spans="1:9" ht="58.8" customHeight="1" x14ac:dyDescent="0.3">
      <c r="B1" s="224" t="s">
        <v>247</v>
      </c>
      <c r="C1" s="224"/>
      <c r="D1" s="224"/>
      <c r="E1" s="224"/>
      <c r="F1" s="224"/>
      <c r="G1" s="224"/>
      <c r="H1" s="224"/>
      <c r="I1" s="224"/>
    </row>
    <row r="2" spans="1:9" ht="20.399999999999999" customHeight="1" x14ac:dyDescent="0.3">
      <c r="C2" s="11" t="s">
        <v>0</v>
      </c>
      <c r="D2" s="237" t="s">
        <v>36</v>
      </c>
      <c r="E2" s="237"/>
      <c r="F2" s="8"/>
    </row>
    <row r="3" spans="1:9" x14ac:dyDescent="0.3">
      <c r="C3" s="11" t="s">
        <v>1</v>
      </c>
      <c r="D3" s="217" t="s">
        <v>251</v>
      </c>
      <c r="E3" s="217"/>
      <c r="F3" s="9"/>
    </row>
    <row r="4" spans="1:9" x14ac:dyDescent="0.3">
      <c r="C4" s="11" t="s">
        <v>2</v>
      </c>
      <c r="D4" s="201"/>
      <c r="E4" s="201"/>
      <c r="F4" s="9"/>
    </row>
    <row r="5" spans="1:9" x14ac:dyDescent="0.3">
      <c r="C5" s="11" t="s">
        <v>3</v>
      </c>
      <c r="D5" s="217" t="s">
        <v>255</v>
      </c>
      <c r="E5" s="217"/>
      <c r="F5" s="9"/>
    </row>
    <row r="6" spans="1:9" ht="15" thickBot="1" x14ac:dyDescent="0.35">
      <c r="A6" s="87"/>
      <c r="B6" s="2"/>
      <c r="C6" s="9"/>
      <c r="D6" s="9"/>
      <c r="E6" s="9"/>
      <c r="F6" s="9"/>
    </row>
    <row r="7" spans="1:9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9" ht="15" thickBot="1" x14ac:dyDescent="0.35">
      <c r="A8" s="85" t="s">
        <v>264</v>
      </c>
      <c r="B8" s="53" t="s">
        <v>261</v>
      </c>
      <c r="C8" s="54"/>
      <c r="D8" s="54"/>
      <c r="E8" s="169"/>
      <c r="F8" s="54"/>
      <c r="G8" s="231"/>
      <c r="H8" s="232"/>
      <c r="I8" s="233"/>
    </row>
    <row r="9" spans="1:9" x14ac:dyDescent="0.3">
      <c r="A9" s="89" t="s">
        <v>263</v>
      </c>
      <c r="B9" s="56" t="s">
        <v>14</v>
      </c>
      <c r="C9" s="57" t="s">
        <v>9</v>
      </c>
      <c r="D9" s="57">
        <v>0</v>
      </c>
      <c r="E9" s="84">
        <v>916</v>
      </c>
      <c r="F9" s="84">
        <f t="shared" ref="F9:F17" si="0">D9*E9</f>
        <v>0</v>
      </c>
      <c r="G9" s="225"/>
      <c r="H9" s="226"/>
      <c r="I9" s="227"/>
    </row>
    <row r="10" spans="1:9" x14ac:dyDescent="0.3">
      <c r="A10" s="89" t="s">
        <v>265</v>
      </c>
      <c r="B10" s="56" t="s">
        <v>13</v>
      </c>
      <c r="C10" s="57" t="s">
        <v>9</v>
      </c>
      <c r="D10" s="57">
        <v>0</v>
      </c>
      <c r="E10" s="84">
        <v>625</v>
      </c>
      <c r="F10" s="84">
        <f>D10*E10</f>
        <v>0</v>
      </c>
      <c r="G10" s="180"/>
      <c r="H10" s="181"/>
      <c r="I10" s="182"/>
    </row>
    <row r="11" spans="1:9" x14ac:dyDescent="0.3">
      <c r="A11" s="89" t="s">
        <v>266</v>
      </c>
      <c r="B11" s="56" t="s">
        <v>262</v>
      </c>
      <c r="C11" s="57" t="s">
        <v>9</v>
      </c>
      <c r="D11" s="57">
        <v>0</v>
      </c>
      <c r="E11" s="84">
        <v>625</v>
      </c>
      <c r="F11" s="84">
        <f t="shared" si="0"/>
        <v>0</v>
      </c>
      <c r="G11" s="180"/>
      <c r="H11" s="181"/>
      <c r="I11" s="182"/>
    </row>
    <row r="12" spans="1:9" x14ac:dyDescent="0.3">
      <c r="A12" s="89" t="s">
        <v>267</v>
      </c>
      <c r="B12" s="56" t="s">
        <v>272</v>
      </c>
      <c r="C12" s="57" t="s">
        <v>9</v>
      </c>
      <c r="D12" s="57">
        <v>0</v>
      </c>
      <c r="E12" s="84">
        <v>200</v>
      </c>
      <c r="F12" s="84">
        <f t="shared" si="0"/>
        <v>0</v>
      </c>
      <c r="G12" s="180"/>
      <c r="H12" s="181"/>
      <c r="I12" s="182"/>
    </row>
    <row r="13" spans="1:9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/>
      <c r="H13" s="181"/>
      <c r="I13" s="182"/>
    </row>
    <row r="14" spans="1:9" x14ac:dyDescent="0.3">
      <c r="A14" s="89" t="s">
        <v>268</v>
      </c>
      <c r="B14" s="56" t="s">
        <v>15</v>
      </c>
      <c r="C14" s="57" t="s">
        <v>238</v>
      </c>
      <c r="D14" s="57">
        <v>0</v>
      </c>
      <c r="E14" s="84">
        <v>33</v>
      </c>
      <c r="F14" s="84">
        <f t="shared" si="0"/>
        <v>0</v>
      </c>
      <c r="G14" s="180"/>
      <c r="H14" s="181"/>
      <c r="I14" s="182"/>
    </row>
    <row r="15" spans="1:9" x14ac:dyDescent="0.3">
      <c r="A15" s="89" t="s">
        <v>269</v>
      </c>
      <c r="B15" s="56" t="s">
        <v>16</v>
      </c>
      <c r="C15" s="57" t="s">
        <v>9</v>
      </c>
      <c r="D15" s="57">
        <v>0</v>
      </c>
      <c r="E15" s="84">
        <v>100</v>
      </c>
      <c r="F15" s="84">
        <f t="shared" si="0"/>
        <v>0</v>
      </c>
      <c r="G15" s="180"/>
      <c r="H15" s="181"/>
      <c r="I15" s="182"/>
    </row>
    <row r="16" spans="1:9" x14ac:dyDescent="0.3">
      <c r="A16" s="89" t="s">
        <v>270</v>
      </c>
      <c r="B16" s="58" t="s">
        <v>154</v>
      </c>
      <c r="C16" s="57" t="s">
        <v>238</v>
      </c>
      <c r="D16" s="57">
        <v>0</v>
      </c>
      <c r="E16" s="84">
        <v>125</v>
      </c>
      <c r="F16" s="84">
        <f t="shared" si="0"/>
        <v>0</v>
      </c>
      <c r="G16" s="180"/>
      <c r="H16" s="181"/>
      <c r="I16" s="182"/>
    </row>
    <row r="17" spans="1:9" x14ac:dyDescent="0.3">
      <c r="A17" s="89" t="s">
        <v>271</v>
      </c>
      <c r="B17" s="56" t="s">
        <v>18</v>
      </c>
      <c r="C17" s="57" t="s">
        <v>19</v>
      </c>
      <c r="D17" s="57">
        <v>0</v>
      </c>
      <c r="E17" s="84">
        <v>2000</v>
      </c>
      <c r="F17" s="84">
        <f t="shared" si="0"/>
        <v>0</v>
      </c>
      <c r="G17" s="228"/>
      <c r="H17" s="229"/>
      <c r="I17" s="230"/>
    </row>
    <row r="18" spans="1:9" ht="15" thickBot="1" x14ac:dyDescent="0.35">
      <c r="A18" s="90"/>
      <c r="B18" s="154" t="s">
        <v>41</v>
      </c>
      <c r="C18" s="59"/>
      <c r="D18" s="59"/>
      <c r="E18" s="59"/>
      <c r="F18" s="148">
        <f>SUM(F9:F17)</f>
        <v>0</v>
      </c>
      <c r="G18" s="183"/>
      <c r="H18" s="184"/>
      <c r="I18" s="185"/>
    </row>
    <row r="19" spans="1:9" ht="15" thickBot="1" x14ac:dyDescent="0.35">
      <c r="A19" s="85">
        <v>3</v>
      </c>
      <c r="B19" s="60" t="s">
        <v>155</v>
      </c>
      <c r="C19" s="61"/>
      <c r="D19" s="54"/>
      <c r="E19" s="169"/>
      <c r="F19" s="54"/>
      <c r="G19" s="234"/>
      <c r="H19" s="235"/>
      <c r="I19" s="236"/>
    </row>
    <row r="20" spans="1:9" x14ac:dyDescent="0.3">
      <c r="A20" s="91" t="s">
        <v>17</v>
      </c>
      <c r="B20" s="62" t="s">
        <v>23</v>
      </c>
      <c r="C20" s="63"/>
      <c r="D20" s="168"/>
      <c r="E20" s="167"/>
      <c r="F20" s="66"/>
      <c r="G20" s="198"/>
      <c r="H20" s="199"/>
      <c r="I20" s="200"/>
    </row>
    <row r="21" spans="1:9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9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/>
      <c r="H22" s="181"/>
      <c r="I22" s="182"/>
    </row>
    <row r="23" spans="1:9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/>
      <c r="H23" s="181"/>
      <c r="I23" s="182"/>
    </row>
    <row r="24" spans="1:9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/>
      <c r="H24" s="181"/>
      <c r="I24" s="182"/>
    </row>
    <row r="25" spans="1:9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9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/>
      <c r="H26" s="181"/>
      <c r="I26" s="182"/>
    </row>
    <row r="27" spans="1:9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/>
      <c r="H27" s="181"/>
      <c r="I27" s="182"/>
    </row>
    <row r="28" spans="1:9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/>
      <c r="H28" s="196"/>
      <c r="I28" s="197"/>
    </row>
    <row r="29" spans="1:9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9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/>
      <c r="H30" s="181"/>
      <c r="I30" s="182"/>
    </row>
    <row r="31" spans="1:9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/>
      <c r="H31" s="181"/>
      <c r="I31" s="182"/>
    </row>
    <row r="32" spans="1:9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/>
      <c r="H32" s="181"/>
      <c r="I32" s="182"/>
    </row>
    <row r="33" spans="1:9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/>
      <c r="H33" s="181"/>
      <c r="I33" s="182"/>
    </row>
    <row r="34" spans="1:9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/>
      <c r="H35" s="181"/>
      <c r="I35" s="182"/>
    </row>
    <row r="36" spans="1:9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/>
      <c r="H36" s="215"/>
      <c r="I36" s="216"/>
    </row>
    <row r="37" spans="1:9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/>
      <c r="H39" s="181"/>
      <c r="I39" s="182"/>
    </row>
    <row r="40" spans="1:9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/>
      <c r="H40" s="181"/>
      <c r="I40" s="182"/>
    </row>
    <row r="41" spans="1:9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/>
      <c r="H42" s="181"/>
      <c r="I42" s="182"/>
    </row>
    <row r="43" spans="1:9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/>
      <c r="H43" s="181"/>
      <c r="I43" s="182"/>
    </row>
    <row r="44" spans="1:9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x14ac:dyDescent="0.3">
      <c r="A45" s="85">
        <v>4</v>
      </c>
      <c r="B45" s="60" t="s">
        <v>221</v>
      </c>
      <c r="C45" s="61"/>
      <c r="D45" s="54"/>
      <c r="E45" s="169"/>
      <c r="F45" s="54"/>
      <c r="G45" s="189"/>
      <c r="H45" s="190"/>
      <c r="I45" s="191"/>
    </row>
    <row r="46" spans="1:9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x14ac:dyDescent="0.3">
      <c r="A48" s="85">
        <v>5</v>
      </c>
      <c r="B48" s="60" t="s">
        <v>157</v>
      </c>
      <c r="C48" s="61"/>
      <c r="D48" s="54"/>
      <c r="E48" s="169"/>
      <c r="F48" s="54"/>
      <c r="G48" s="189"/>
      <c r="H48" s="190"/>
      <c r="I48" s="191"/>
    </row>
    <row r="49" spans="1:9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/>
      <c r="H50" s="181"/>
      <c r="I50" s="182"/>
    </row>
    <row r="51" spans="1:9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/>
      <c r="H52" s="181"/>
      <c r="I52" s="182"/>
    </row>
    <row r="53" spans="1:9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/>
      <c r="H53" s="181"/>
      <c r="I53" s="182"/>
    </row>
    <row r="54" spans="1:9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/>
      <c r="H55" s="181"/>
      <c r="I55" s="182"/>
    </row>
    <row r="56" spans="1:9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/>
      <c r="H56" s="181"/>
      <c r="I56" s="182"/>
    </row>
    <row r="57" spans="1:9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/>
      <c r="H58" s="181"/>
      <c r="I58" s="182"/>
    </row>
    <row r="59" spans="1:9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/>
      <c r="H59" s="181"/>
      <c r="I59" s="182"/>
    </row>
    <row r="60" spans="1:9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/>
      <c r="H61" s="181"/>
      <c r="I61" s="182"/>
    </row>
    <row r="62" spans="1:9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/>
      <c r="H63" s="181"/>
      <c r="I63" s="182"/>
    </row>
    <row r="64" spans="1:9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/>
      <c r="H64" s="181"/>
      <c r="I64" s="182"/>
    </row>
    <row r="65" spans="1:9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/>
      <c r="H65" s="181"/>
      <c r="I65" s="182"/>
    </row>
    <row r="66" spans="1:9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/>
      <c r="H66" s="181"/>
      <c r="I66" s="182"/>
    </row>
    <row r="67" spans="1:9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9" x14ac:dyDescent="0.3">
      <c r="A68" s="85">
        <v>6</v>
      </c>
      <c r="B68" s="60" t="s">
        <v>149</v>
      </c>
      <c r="C68" s="61"/>
      <c r="D68" s="54"/>
      <c r="E68" s="169"/>
      <c r="F68" s="54"/>
      <c r="G68" s="177"/>
      <c r="H68" s="178"/>
      <c r="I68" s="179"/>
    </row>
    <row r="69" spans="1:9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9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/>
      <c r="H70" s="181"/>
      <c r="I70" s="182"/>
    </row>
    <row r="71" spans="1:9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/>
      <c r="H71" s="181"/>
      <c r="I71" s="182"/>
    </row>
    <row r="72" spans="1:9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9" x14ac:dyDescent="0.3">
      <c r="A73" s="85">
        <v>7</v>
      </c>
      <c r="B73" s="60" t="s">
        <v>151</v>
      </c>
      <c r="C73" s="61"/>
      <c r="D73" s="54"/>
      <c r="E73" s="169"/>
      <c r="F73" s="54"/>
      <c r="G73" s="177"/>
      <c r="H73" s="178"/>
      <c r="I73" s="179"/>
    </row>
    <row r="74" spans="1:9" x14ac:dyDescent="0.3">
      <c r="A74" s="94" t="s">
        <v>150</v>
      </c>
      <c r="B74" s="82" t="s">
        <v>222</v>
      </c>
      <c r="C74" s="155" t="s">
        <v>230</v>
      </c>
      <c r="D74" s="71">
        <v>0</v>
      </c>
      <c r="E74" s="150">
        <v>25</v>
      </c>
      <c r="F74" s="150">
        <f>D74*E74</f>
        <v>0</v>
      </c>
      <c r="G74" s="180"/>
      <c r="H74" s="181"/>
      <c r="I74" s="182"/>
    </row>
    <row r="75" spans="1:9" ht="15" thickBot="1" x14ac:dyDescent="0.35">
      <c r="A75" s="90"/>
      <c r="B75" s="154" t="s">
        <v>85</v>
      </c>
      <c r="C75" s="59"/>
      <c r="D75" s="59"/>
      <c r="E75" s="59"/>
      <c r="F75" s="148">
        <f>SUM(F74)</f>
        <v>0</v>
      </c>
      <c r="G75" s="183"/>
      <c r="H75" s="184"/>
      <c r="I75" s="185"/>
    </row>
    <row r="76" spans="1:9" ht="15" thickBot="1" x14ac:dyDescent="0.35">
      <c r="A76" s="95"/>
      <c r="B76" s="81"/>
      <c r="C76" s="83"/>
      <c r="D76" s="83"/>
      <c r="E76" s="83"/>
      <c r="F76" s="83"/>
    </row>
    <row r="77" spans="1:9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0</v>
      </c>
    </row>
    <row r="78" spans="1:9" ht="15" thickBot="1" x14ac:dyDescent="0.35"/>
    <row r="79" spans="1:9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9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74:I74"/>
    <mergeCell ref="G75:I75"/>
    <mergeCell ref="D79:G79"/>
    <mergeCell ref="B80:B85"/>
    <mergeCell ref="D80:G85"/>
    <mergeCell ref="G68:I68"/>
    <mergeCell ref="G69:I69"/>
    <mergeCell ref="G70:I70"/>
    <mergeCell ref="G71:I71"/>
    <mergeCell ref="G72:I72"/>
    <mergeCell ref="G73:I73"/>
    <mergeCell ref="G62:I62"/>
    <mergeCell ref="G63:I63"/>
    <mergeCell ref="G64:I64"/>
    <mergeCell ref="G65:I65"/>
    <mergeCell ref="G66:I66"/>
    <mergeCell ref="G67:I67"/>
    <mergeCell ref="G56:I56"/>
    <mergeCell ref="G57:I57"/>
    <mergeCell ref="G58:I58"/>
    <mergeCell ref="G59:I59"/>
    <mergeCell ref="G60:I60"/>
    <mergeCell ref="G61:I61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4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63AFD-7C2E-4070-8F74-87248ED2EEA1}">
  <dimension ref="A1:I85"/>
  <sheetViews>
    <sheetView view="pageLayout" zoomScaleNormal="90" workbookViewId="0">
      <selection activeCell="D5" sqref="D5:E5"/>
    </sheetView>
  </sheetViews>
  <sheetFormatPr baseColWidth="10" defaultRowHeight="14.4" x14ac:dyDescent="0.3"/>
  <cols>
    <col min="1" max="1" width="5.44140625" style="86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  <col min="10" max="16384" width="11.5546875" style="1"/>
  </cols>
  <sheetData>
    <row r="1" spans="1:9" ht="58.8" customHeight="1" x14ac:dyDescent="0.3">
      <c r="B1" s="224" t="s">
        <v>248</v>
      </c>
      <c r="C1" s="224"/>
      <c r="D1" s="224"/>
      <c r="E1" s="224"/>
      <c r="F1" s="224"/>
      <c r="G1" s="224"/>
      <c r="H1" s="224"/>
      <c r="I1" s="224"/>
    </row>
    <row r="2" spans="1:9" ht="20.399999999999999" customHeight="1" x14ac:dyDescent="0.3">
      <c r="C2" s="11" t="s">
        <v>0</v>
      </c>
      <c r="D2" s="237" t="s">
        <v>36</v>
      </c>
      <c r="E2" s="237"/>
      <c r="F2" s="8"/>
    </row>
    <row r="3" spans="1:9" x14ac:dyDescent="0.3">
      <c r="C3" s="11" t="s">
        <v>1</v>
      </c>
      <c r="D3" s="217" t="s">
        <v>251</v>
      </c>
      <c r="E3" s="217"/>
      <c r="F3" s="9"/>
    </row>
    <row r="4" spans="1:9" x14ac:dyDescent="0.3">
      <c r="C4" s="11" t="s">
        <v>2</v>
      </c>
      <c r="D4" s="201"/>
      <c r="E4" s="201"/>
      <c r="F4" s="9"/>
    </row>
    <row r="5" spans="1:9" x14ac:dyDescent="0.3">
      <c r="C5" s="11" t="s">
        <v>3</v>
      </c>
      <c r="D5" s="217" t="s">
        <v>254</v>
      </c>
      <c r="E5" s="217"/>
      <c r="F5" s="9"/>
    </row>
    <row r="6" spans="1:9" ht="15" thickBot="1" x14ac:dyDescent="0.35">
      <c r="A6" s="87"/>
      <c r="B6" s="2"/>
      <c r="C6" s="9"/>
      <c r="D6" s="9"/>
      <c r="E6" s="9"/>
      <c r="F6" s="9"/>
    </row>
    <row r="7" spans="1:9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9" ht="15" thickBot="1" x14ac:dyDescent="0.35">
      <c r="A8" s="85" t="s">
        <v>264</v>
      </c>
      <c r="B8" s="53" t="s">
        <v>261</v>
      </c>
      <c r="C8" s="54"/>
      <c r="D8" s="54"/>
      <c r="E8" s="169"/>
      <c r="F8" s="54"/>
      <c r="G8" s="231"/>
      <c r="H8" s="232"/>
      <c r="I8" s="233"/>
    </row>
    <row r="9" spans="1:9" x14ac:dyDescent="0.3">
      <c r="A9" s="89" t="s">
        <v>263</v>
      </c>
      <c r="B9" s="56" t="s">
        <v>14</v>
      </c>
      <c r="C9" s="57" t="s">
        <v>9</v>
      </c>
      <c r="D9" s="57">
        <v>0</v>
      </c>
      <c r="E9" s="84">
        <v>916</v>
      </c>
      <c r="F9" s="84">
        <f t="shared" ref="F9:F17" si="0">D9*E9</f>
        <v>0</v>
      </c>
      <c r="G9" s="225"/>
      <c r="H9" s="226"/>
      <c r="I9" s="227"/>
    </row>
    <row r="10" spans="1:9" x14ac:dyDescent="0.3">
      <c r="A10" s="89" t="s">
        <v>265</v>
      </c>
      <c r="B10" s="56" t="s">
        <v>13</v>
      </c>
      <c r="C10" s="57" t="s">
        <v>9</v>
      </c>
      <c r="D10" s="57">
        <v>0</v>
      </c>
      <c r="E10" s="84">
        <v>625</v>
      </c>
      <c r="F10" s="84">
        <f>D10*E10</f>
        <v>0</v>
      </c>
      <c r="G10" s="180"/>
      <c r="H10" s="181"/>
      <c r="I10" s="182"/>
    </row>
    <row r="11" spans="1:9" x14ac:dyDescent="0.3">
      <c r="A11" s="89" t="s">
        <v>266</v>
      </c>
      <c r="B11" s="56" t="s">
        <v>262</v>
      </c>
      <c r="C11" s="57" t="s">
        <v>9</v>
      </c>
      <c r="D11" s="57">
        <v>0</v>
      </c>
      <c r="E11" s="84">
        <v>625</v>
      </c>
      <c r="F11" s="84">
        <f t="shared" si="0"/>
        <v>0</v>
      </c>
      <c r="G11" s="180"/>
      <c r="H11" s="181"/>
      <c r="I11" s="182"/>
    </row>
    <row r="12" spans="1:9" x14ac:dyDescent="0.3">
      <c r="A12" s="89" t="s">
        <v>267</v>
      </c>
      <c r="B12" s="56" t="s">
        <v>272</v>
      </c>
      <c r="C12" s="57" t="s">
        <v>9</v>
      </c>
      <c r="D12" s="57">
        <v>0</v>
      </c>
      <c r="E12" s="84">
        <v>200</v>
      </c>
      <c r="F12" s="84">
        <f t="shared" si="0"/>
        <v>0</v>
      </c>
      <c r="G12" s="180"/>
      <c r="H12" s="181"/>
      <c r="I12" s="182"/>
    </row>
    <row r="13" spans="1:9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/>
      <c r="H13" s="181"/>
      <c r="I13" s="182"/>
    </row>
    <row r="14" spans="1:9" x14ac:dyDescent="0.3">
      <c r="A14" s="89" t="s">
        <v>268</v>
      </c>
      <c r="B14" s="56" t="s">
        <v>15</v>
      </c>
      <c r="C14" s="57" t="s">
        <v>238</v>
      </c>
      <c r="D14" s="57">
        <v>0</v>
      </c>
      <c r="E14" s="84">
        <v>33</v>
      </c>
      <c r="F14" s="84">
        <f t="shared" si="0"/>
        <v>0</v>
      </c>
      <c r="G14" s="180"/>
      <c r="H14" s="181"/>
      <c r="I14" s="182"/>
    </row>
    <row r="15" spans="1:9" x14ac:dyDescent="0.3">
      <c r="A15" s="89" t="s">
        <v>269</v>
      </c>
      <c r="B15" s="56" t="s">
        <v>16</v>
      </c>
      <c r="C15" s="57" t="s">
        <v>9</v>
      </c>
      <c r="D15" s="57">
        <v>0</v>
      </c>
      <c r="E15" s="84">
        <v>100</v>
      </c>
      <c r="F15" s="84">
        <f t="shared" si="0"/>
        <v>0</v>
      </c>
      <c r="G15" s="180"/>
      <c r="H15" s="181"/>
      <c r="I15" s="182"/>
    </row>
    <row r="16" spans="1:9" x14ac:dyDescent="0.3">
      <c r="A16" s="89" t="s">
        <v>270</v>
      </c>
      <c r="B16" s="58" t="s">
        <v>154</v>
      </c>
      <c r="C16" s="57" t="s">
        <v>238</v>
      </c>
      <c r="D16" s="57">
        <v>0</v>
      </c>
      <c r="E16" s="84">
        <v>125</v>
      </c>
      <c r="F16" s="84">
        <f t="shared" si="0"/>
        <v>0</v>
      </c>
      <c r="G16" s="180"/>
      <c r="H16" s="181"/>
      <c r="I16" s="182"/>
    </row>
    <row r="17" spans="1:9" x14ac:dyDescent="0.3">
      <c r="A17" s="89" t="s">
        <v>271</v>
      </c>
      <c r="B17" s="56" t="s">
        <v>18</v>
      </c>
      <c r="C17" s="57" t="s">
        <v>19</v>
      </c>
      <c r="D17" s="57">
        <v>0</v>
      </c>
      <c r="E17" s="84">
        <v>2000</v>
      </c>
      <c r="F17" s="84">
        <f t="shared" si="0"/>
        <v>0</v>
      </c>
      <c r="G17" s="228"/>
      <c r="H17" s="229"/>
      <c r="I17" s="230"/>
    </row>
    <row r="18" spans="1:9" ht="15" thickBot="1" x14ac:dyDescent="0.35">
      <c r="A18" s="90"/>
      <c r="B18" s="154" t="s">
        <v>41</v>
      </c>
      <c r="C18" s="59"/>
      <c r="D18" s="59"/>
      <c r="E18" s="59"/>
      <c r="F18" s="148">
        <f>SUM(F9:F17)</f>
        <v>0</v>
      </c>
      <c r="G18" s="183"/>
      <c r="H18" s="184"/>
      <c r="I18" s="185"/>
    </row>
    <row r="19" spans="1:9" ht="15" thickBot="1" x14ac:dyDescent="0.35">
      <c r="A19" s="85">
        <v>3</v>
      </c>
      <c r="B19" s="60" t="s">
        <v>155</v>
      </c>
      <c r="C19" s="61"/>
      <c r="D19" s="54"/>
      <c r="E19" s="169"/>
      <c r="F19" s="54"/>
      <c r="G19" s="234"/>
      <c r="H19" s="235"/>
      <c r="I19" s="236"/>
    </row>
    <row r="20" spans="1:9" x14ac:dyDescent="0.3">
      <c r="A20" s="91" t="s">
        <v>17</v>
      </c>
      <c r="B20" s="62" t="s">
        <v>23</v>
      </c>
      <c r="C20" s="63"/>
      <c r="D20" s="168"/>
      <c r="E20" s="167"/>
      <c r="F20" s="66"/>
      <c r="G20" s="198"/>
      <c r="H20" s="199"/>
      <c r="I20" s="200"/>
    </row>
    <row r="21" spans="1:9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9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/>
      <c r="H22" s="181"/>
      <c r="I22" s="182"/>
    </row>
    <row r="23" spans="1:9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/>
      <c r="H23" s="181"/>
      <c r="I23" s="182"/>
    </row>
    <row r="24" spans="1:9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/>
      <c r="H24" s="181"/>
      <c r="I24" s="182"/>
    </row>
    <row r="25" spans="1:9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9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/>
      <c r="H26" s="181"/>
      <c r="I26" s="182"/>
    </row>
    <row r="27" spans="1:9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/>
      <c r="H27" s="181"/>
      <c r="I27" s="182"/>
    </row>
    <row r="28" spans="1:9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/>
      <c r="H28" s="196"/>
      <c r="I28" s="197"/>
    </row>
    <row r="29" spans="1:9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9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/>
      <c r="H30" s="181"/>
      <c r="I30" s="182"/>
    </row>
    <row r="31" spans="1:9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/>
      <c r="H31" s="181"/>
      <c r="I31" s="182"/>
    </row>
    <row r="32" spans="1:9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/>
      <c r="H32" s="181"/>
      <c r="I32" s="182"/>
    </row>
    <row r="33" spans="1:9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/>
      <c r="H33" s="181"/>
      <c r="I33" s="182"/>
    </row>
    <row r="34" spans="1:9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/>
      <c r="H35" s="181"/>
      <c r="I35" s="182"/>
    </row>
    <row r="36" spans="1:9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/>
      <c r="H36" s="215"/>
      <c r="I36" s="216"/>
    </row>
    <row r="37" spans="1:9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/>
      <c r="H39" s="181"/>
      <c r="I39" s="182"/>
    </row>
    <row r="40" spans="1:9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/>
      <c r="H40" s="181"/>
      <c r="I40" s="182"/>
    </row>
    <row r="41" spans="1:9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/>
      <c r="H42" s="181"/>
      <c r="I42" s="182"/>
    </row>
    <row r="43" spans="1:9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/>
      <c r="H43" s="181"/>
      <c r="I43" s="182"/>
    </row>
    <row r="44" spans="1:9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x14ac:dyDescent="0.3">
      <c r="A45" s="85">
        <v>4</v>
      </c>
      <c r="B45" s="60" t="s">
        <v>221</v>
      </c>
      <c r="C45" s="61"/>
      <c r="D45" s="54"/>
      <c r="E45" s="169"/>
      <c r="F45" s="54"/>
      <c r="G45" s="189"/>
      <c r="H45" s="190"/>
      <c r="I45" s="191"/>
    </row>
    <row r="46" spans="1:9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x14ac:dyDescent="0.3">
      <c r="A48" s="85">
        <v>5</v>
      </c>
      <c r="B48" s="60" t="s">
        <v>157</v>
      </c>
      <c r="C48" s="61"/>
      <c r="D48" s="54"/>
      <c r="E48" s="169"/>
      <c r="F48" s="54"/>
      <c r="G48" s="189"/>
      <c r="H48" s="190"/>
      <c r="I48" s="191"/>
    </row>
    <row r="49" spans="1:9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/>
      <c r="H50" s="181"/>
      <c r="I50" s="182"/>
    </row>
    <row r="51" spans="1:9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/>
      <c r="H52" s="181"/>
      <c r="I52" s="182"/>
    </row>
    <row r="53" spans="1:9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/>
      <c r="H53" s="181"/>
      <c r="I53" s="182"/>
    </row>
    <row r="54" spans="1:9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/>
      <c r="H55" s="181"/>
      <c r="I55" s="182"/>
    </row>
    <row r="56" spans="1:9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/>
      <c r="H56" s="181"/>
      <c r="I56" s="182"/>
    </row>
    <row r="57" spans="1:9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/>
      <c r="H58" s="181"/>
      <c r="I58" s="182"/>
    </row>
    <row r="59" spans="1:9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/>
      <c r="H59" s="181"/>
      <c r="I59" s="182"/>
    </row>
    <row r="60" spans="1:9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/>
      <c r="H61" s="181"/>
      <c r="I61" s="182"/>
    </row>
    <row r="62" spans="1:9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/>
      <c r="H63" s="181"/>
      <c r="I63" s="182"/>
    </row>
    <row r="64" spans="1:9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/>
      <c r="H64" s="181"/>
      <c r="I64" s="182"/>
    </row>
    <row r="65" spans="1:9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/>
      <c r="H65" s="181"/>
      <c r="I65" s="182"/>
    </row>
    <row r="66" spans="1:9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/>
      <c r="H66" s="181"/>
      <c r="I66" s="182"/>
    </row>
    <row r="67" spans="1:9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9" x14ac:dyDescent="0.3">
      <c r="A68" s="85">
        <v>6</v>
      </c>
      <c r="B68" s="60" t="s">
        <v>149</v>
      </c>
      <c r="C68" s="61"/>
      <c r="D68" s="54"/>
      <c r="E68" s="169"/>
      <c r="F68" s="54"/>
      <c r="G68" s="177"/>
      <c r="H68" s="178"/>
      <c r="I68" s="179"/>
    </row>
    <row r="69" spans="1:9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9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/>
      <c r="H70" s="181"/>
      <c r="I70" s="182"/>
    </row>
    <row r="71" spans="1:9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/>
      <c r="H71" s="181"/>
      <c r="I71" s="182"/>
    </row>
    <row r="72" spans="1:9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9" x14ac:dyDescent="0.3">
      <c r="A73" s="85">
        <v>7</v>
      </c>
      <c r="B73" s="60" t="s">
        <v>151</v>
      </c>
      <c r="C73" s="61"/>
      <c r="D73" s="54"/>
      <c r="E73" s="169"/>
      <c r="F73" s="54"/>
      <c r="G73" s="177"/>
      <c r="H73" s="178"/>
      <c r="I73" s="179"/>
    </row>
    <row r="74" spans="1:9" x14ac:dyDescent="0.3">
      <c r="A74" s="94" t="s">
        <v>150</v>
      </c>
      <c r="B74" s="82" t="s">
        <v>222</v>
      </c>
      <c r="C74" s="155" t="s">
        <v>230</v>
      </c>
      <c r="D74" s="71">
        <v>0</v>
      </c>
      <c r="E74" s="150">
        <v>25</v>
      </c>
      <c r="F74" s="150">
        <f>D74*E74</f>
        <v>0</v>
      </c>
      <c r="G74" s="180"/>
      <c r="H74" s="181"/>
      <c r="I74" s="182"/>
    </row>
    <row r="75" spans="1:9" ht="15" thickBot="1" x14ac:dyDescent="0.35">
      <c r="A75" s="90"/>
      <c r="B75" s="154" t="s">
        <v>85</v>
      </c>
      <c r="C75" s="59"/>
      <c r="D75" s="59"/>
      <c r="E75" s="59"/>
      <c r="F75" s="148">
        <f>SUM(F74)</f>
        <v>0</v>
      </c>
      <c r="G75" s="183"/>
      <c r="H75" s="184"/>
      <c r="I75" s="185"/>
    </row>
    <row r="76" spans="1:9" ht="15" thickBot="1" x14ac:dyDescent="0.35">
      <c r="A76" s="95"/>
      <c r="B76" s="81"/>
      <c r="C76" s="83"/>
      <c r="D76" s="83"/>
      <c r="E76" s="83"/>
      <c r="F76" s="83"/>
    </row>
    <row r="77" spans="1:9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0</v>
      </c>
    </row>
    <row r="78" spans="1:9" ht="15" thickBot="1" x14ac:dyDescent="0.35"/>
    <row r="79" spans="1:9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9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74:I74"/>
    <mergeCell ref="G75:I75"/>
    <mergeCell ref="D79:G79"/>
    <mergeCell ref="B80:B85"/>
    <mergeCell ref="D80:G85"/>
    <mergeCell ref="G68:I68"/>
    <mergeCell ref="G69:I69"/>
    <mergeCell ref="G70:I70"/>
    <mergeCell ref="G71:I71"/>
    <mergeCell ref="G72:I72"/>
    <mergeCell ref="G73:I73"/>
    <mergeCell ref="G62:I62"/>
    <mergeCell ref="G63:I63"/>
    <mergeCell ref="G64:I64"/>
    <mergeCell ref="G65:I65"/>
    <mergeCell ref="G66:I66"/>
    <mergeCell ref="G67:I67"/>
    <mergeCell ref="G56:I56"/>
    <mergeCell ref="G57:I57"/>
    <mergeCell ref="G58:I58"/>
    <mergeCell ref="G59:I59"/>
    <mergeCell ref="G60:I60"/>
    <mergeCell ref="G61:I61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4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4E72-212D-465D-90E6-A9FD967426CB}">
  <dimension ref="A1:I85"/>
  <sheetViews>
    <sheetView view="pageLayout" zoomScaleNormal="90" workbookViewId="0">
      <selection activeCell="H4" sqref="H4"/>
    </sheetView>
  </sheetViews>
  <sheetFormatPr baseColWidth="10" defaultRowHeight="14.4" x14ac:dyDescent="0.3"/>
  <cols>
    <col min="1" max="1" width="5.44140625" style="86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  <col min="10" max="16384" width="11.5546875" style="1"/>
  </cols>
  <sheetData>
    <row r="1" spans="1:9" ht="58.8" customHeight="1" x14ac:dyDescent="0.3">
      <c r="B1" s="224" t="s">
        <v>249</v>
      </c>
      <c r="C1" s="224"/>
      <c r="D1" s="224"/>
      <c r="E1" s="224"/>
      <c r="F1" s="224"/>
      <c r="G1" s="224"/>
      <c r="H1" s="224"/>
      <c r="I1" s="224"/>
    </row>
    <row r="2" spans="1:9" ht="20.399999999999999" customHeight="1" x14ac:dyDescent="0.3">
      <c r="C2" s="11" t="s">
        <v>0</v>
      </c>
      <c r="D2" s="237" t="s">
        <v>36</v>
      </c>
      <c r="E2" s="237"/>
      <c r="F2" s="8"/>
    </row>
    <row r="3" spans="1:9" x14ac:dyDescent="0.3">
      <c r="C3" s="11" t="s">
        <v>1</v>
      </c>
      <c r="D3" s="217" t="s">
        <v>251</v>
      </c>
      <c r="E3" s="217"/>
      <c r="F3" s="9"/>
    </row>
    <row r="4" spans="1:9" x14ac:dyDescent="0.3">
      <c r="C4" s="11" t="s">
        <v>2</v>
      </c>
      <c r="D4" s="201"/>
      <c r="E4" s="201"/>
      <c r="F4" s="9"/>
    </row>
    <row r="5" spans="1:9" x14ac:dyDescent="0.3">
      <c r="C5" s="11" t="s">
        <v>3</v>
      </c>
      <c r="D5" s="217" t="s">
        <v>253</v>
      </c>
      <c r="E5" s="217"/>
      <c r="F5" s="9"/>
    </row>
    <row r="6" spans="1:9" ht="15" thickBot="1" x14ac:dyDescent="0.35">
      <c r="A6" s="87"/>
      <c r="B6" s="2"/>
      <c r="C6" s="9"/>
      <c r="D6" s="9"/>
      <c r="E6" s="9"/>
      <c r="F6" s="9"/>
    </row>
    <row r="7" spans="1:9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9" ht="15" thickBot="1" x14ac:dyDescent="0.35">
      <c r="A8" s="85" t="s">
        <v>264</v>
      </c>
      <c r="B8" s="53" t="s">
        <v>261</v>
      </c>
      <c r="C8" s="54"/>
      <c r="D8" s="54"/>
      <c r="E8" s="169"/>
      <c r="F8" s="54"/>
      <c r="G8" s="231"/>
      <c r="H8" s="232"/>
      <c r="I8" s="233"/>
    </row>
    <row r="9" spans="1:9" x14ac:dyDescent="0.3">
      <c r="A9" s="89" t="s">
        <v>263</v>
      </c>
      <c r="B9" s="56" t="s">
        <v>14</v>
      </c>
      <c r="C9" s="57" t="s">
        <v>9</v>
      </c>
      <c r="D9" s="57">
        <v>0</v>
      </c>
      <c r="E9" s="84">
        <v>916</v>
      </c>
      <c r="F9" s="84">
        <f t="shared" ref="F9:F17" si="0">D9*E9</f>
        <v>0</v>
      </c>
      <c r="G9" s="225"/>
      <c r="H9" s="226"/>
      <c r="I9" s="227"/>
    </row>
    <row r="10" spans="1:9" x14ac:dyDescent="0.3">
      <c r="A10" s="89" t="s">
        <v>265</v>
      </c>
      <c r="B10" s="56" t="s">
        <v>13</v>
      </c>
      <c r="C10" s="57" t="s">
        <v>9</v>
      </c>
      <c r="D10" s="57">
        <v>0</v>
      </c>
      <c r="E10" s="84">
        <v>625</v>
      </c>
      <c r="F10" s="84">
        <f>D10*E10</f>
        <v>0</v>
      </c>
      <c r="G10" s="180"/>
      <c r="H10" s="181"/>
      <c r="I10" s="182"/>
    </row>
    <row r="11" spans="1:9" x14ac:dyDescent="0.3">
      <c r="A11" s="89" t="s">
        <v>266</v>
      </c>
      <c r="B11" s="56" t="s">
        <v>262</v>
      </c>
      <c r="C11" s="57" t="s">
        <v>9</v>
      </c>
      <c r="D11" s="57">
        <v>0</v>
      </c>
      <c r="E11" s="84">
        <v>625</v>
      </c>
      <c r="F11" s="84">
        <f t="shared" si="0"/>
        <v>0</v>
      </c>
      <c r="G11" s="180"/>
      <c r="H11" s="181"/>
      <c r="I11" s="182"/>
    </row>
    <row r="12" spans="1:9" x14ac:dyDescent="0.3">
      <c r="A12" s="89" t="s">
        <v>267</v>
      </c>
      <c r="B12" s="56" t="s">
        <v>272</v>
      </c>
      <c r="C12" s="57" t="s">
        <v>9</v>
      </c>
      <c r="D12" s="57">
        <v>0</v>
      </c>
      <c r="E12" s="84">
        <v>200</v>
      </c>
      <c r="F12" s="84">
        <f t="shared" si="0"/>
        <v>0</v>
      </c>
      <c r="G12" s="180"/>
      <c r="H12" s="181"/>
      <c r="I12" s="182"/>
    </row>
    <row r="13" spans="1:9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/>
      <c r="H13" s="181"/>
      <c r="I13" s="182"/>
    </row>
    <row r="14" spans="1:9" x14ac:dyDescent="0.3">
      <c r="A14" s="89" t="s">
        <v>268</v>
      </c>
      <c r="B14" s="56" t="s">
        <v>15</v>
      </c>
      <c r="C14" s="57" t="s">
        <v>238</v>
      </c>
      <c r="D14" s="57">
        <v>0</v>
      </c>
      <c r="E14" s="84">
        <v>33</v>
      </c>
      <c r="F14" s="84">
        <f t="shared" si="0"/>
        <v>0</v>
      </c>
      <c r="G14" s="180"/>
      <c r="H14" s="181"/>
      <c r="I14" s="182"/>
    </row>
    <row r="15" spans="1:9" x14ac:dyDescent="0.3">
      <c r="A15" s="89" t="s">
        <v>269</v>
      </c>
      <c r="B15" s="56" t="s">
        <v>16</v>
      </c>
      <c r="C15" s="57" t="s">
        <v>9</v>
      </c>
      <c r="D15" s="57">
        <v>0</v>
      </c>
      <c r="E15" s="84">
        <v>100</v>
      </c>
      <c r="F15" s="84">
        <f t="shared" si="0"/>
        <v>0</v>
      </c>
      <c r="G15" s="180"/>
      <c r="H15" s="181"/>
      <c r="I15" s="182"/>
    </row>
    <row r="16" spans="1:9" x14ac:dyDescent="0.3">
      <c r="A16" s="89" t="s">
        <v>270</v>
      </c>
      <c r="B16" s="58" t="s">
        <v>154</v>
      </c>
      <c r="C16" s="57" t="s">
        <v>238</v>
      </c>
      <c r="D16" s="57">
        <v>0</v>
      </c>
      <c r="E16" s="84">
        <v>125</v>
      </c>
      <c r="F16" s="84">
        <f t="shared" si="0"/>
        <v>0</v>
      </c>
      <c r="G16" s="180"/>
      <c r="H16" s="181"/>
      <c r="I16" s="182"/>
    </row>
    <row r="17" spans="1:9" x14ac:dyDescent="0.3">
      <c r="A17" s="89" t="s">
        <v>271</v>
      </c>
      <c r="B17" s="56" t="s">
        <v>18</v>
      </c>
      <c r="C17" s="57" t="s">
        <v>19</v>
      </c>
      <c r="D17" s="57">
        <v>0</v>
      </c>
      <c r="E17" s="84">
        <v>2000</v>
      </c>
      <c r="F17" s="84">
        <f t="shared" si="0"/>
        <v>0</v>
      </c>
      <c r="G17" s="228"/>
      <c r="H17" s="229"/>
      <c r="I17" s="230"/>
    </row>
    <row r="18" spans="1:9" ht="15" thickBot="1" x14ac:dyDescent="0.35">
      <c r="A18" s="90"/>
      <c r="B18" s="154" t="s">
        <v>41</v>
      </c>
      <c r="C18" s="59"/>
      <c r="D18" s="59"/>
      <c r="E18" s="59"/>
      <c r="F18" s="148">
        <f>SUM(F9:F17)</f>
        <v>0</v>
      </c>
      <c r="G18" s="183"/>
      <c r="H18" s="184"/>
      <c r="I18" s="185"/>
    </row>
    <row r="19" spans="1:9" ht="15" thickBot="1" x14ac:dyDescent="0.35">
      <c r="A19" s="85">
        <v>3</v>
      </c>
      <c r="B19" s="60" t="s">
        <v>155</v>
      </c>
      <c r="C19" s="61"/>
      <c r="D19" s="54"/>
      <c r="E19" s="169"/>
      <c r="F19" s="54"/>
      <c r="G19" s="234"/>
      <c r="H19" s="235"/>
      <c r="I19" s="236"/>
    </row>
    <row r="20" spans="1:9" x14ac:dyDescent="0.3">
      <c r="A20" s="91" t="s">
        <v>17</v>
      </c>
      <c r="B20" s="62" t="s">
        <v>23</v>
      </c>
      <c r="C20" s="63"/>
      <c r="D20" s="168"/>
      <c r="E20" s="167"/>
      <c r="F20" s="66"/>
      <c r="G20" s="198"/>
      <c r="H20" s="199"/>
      <c r="I20" s="200"/>
    </row>
    <row r="21" spans="1:9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9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/>
      <c r="H22" s="181"/>
      <c r="I22" s="182"/>
    </row>
    <row r="23" spans="1:9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/>
      <c r="H23" s="181"/>
      <c r="I23" s="182"/>
    </row>
    <row r="24" spans="1:9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/>
      <c r="H24" s="181"/>
      <c r="I24" s="182"/>
    </row>
    <row r="25" spans="1:9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9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/>
      <c r="H26" s="181"/>
      <c r="I26" s="182"/>
    </row>
    <row r="27" spans="1:9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/>
      <c r="H27" s="181"/>
      <c r="I27" s="182"/>
    </row>
    <row r="28" spans="1:9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/>
      <c r="H28" s="196"/>
      <c r="I28" s="197"/>
    </row>
    <row r="29" spans="1:9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9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/>
      <c r="H30" s="181"/>
      <c r="I30" s="182"/>
    </row>
    <row r="31" spans="1:9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/>
      <c r="H31" s="181"/>
      <c r="I31" s="182"/>
    </row>
    <row r="32" spans="1:9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/>
      <c r="H32" s="181"/>
      <c r="I32" s="182"/>
    </row>
    <row r="33" spans="1:9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/>
      <c r="H33" s="181"/>
      <c r="I33" s="182"/>
    </row>
    <row r="34" spans="1:9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/>
      <c r="H35" s="181"/>
      <c r="I35" s="182"/>
    </row>
    <row r="36" spans="1:9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/>
      <c r="H36" s="215"/>
      <c r="I36" s="216"/>
    </row>
    <row r="37" spans="1:9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/>
      <c r="H39" s="181"/>
      <c r="I39" s="182"/>
    </row>
    <row r="40" spans="1:9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/>
      <c r="H40" s="181"/>
      <c r="I40" s="182"/>
    </row>
    <row r="41" spans="1:9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/>
      <c r="H42" s="181"/>
      <c r="I42" s="182"/>
    </row>
    <row r="43" spans="1:9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/>
      <c r="H43" s="181"/>
      <c r="I43" s="182"/>
    </row>
    <row r="44" spans="1:9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x14ac:dyDescent="0.3">
      <c r="A45" s="85">
        <v>4</v>
      </c>
      <c r="B45" s="60" t="s">
        <v>221</v>
      </c>
      <c r="C45" s="61"/>
      <c r="D45" s="54"/>
      <c r="E45" s="169"/>
      <c r="F45" s="54"/>
      <c r="G45" s="189"/>
      <c r="H45" s="190"/>
      <c r="I45" s="191"/>
    </row>
    <row r="46" spans="1:9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x14ac:dyDescent="0.3">
      <c r="A48" s="85">
        <v>5</v>
      </c>
      <c r="B48" s="60" t="s">
        <v>157</v>
      </c>
      <c r="C48" s="61"/>
      <c r="D48" s="54"/>
      <c r="E48" s="169"/>
      <c r="F48" s="54"/>
      <c r="G48" s="189"/>
      <c r="H48" s="190"/>
      <c r="I48" s="191"/>
    </row>
    <row r="49" spans="1:9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/>
      <c r="H50" s="181"/>
      <c r="I50" s="182"/>
    </row>
    <row r="51" spans="1:9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/>
      <c r="H52" s="181"/>
      <c r="I52" s="182"/>
    </row>
    <row r="53" spans="1:9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/>
      <c r="H53" s="181"/>
      <c r="I53" s="182"/>
    </row>
    <row r="54" spans="1:9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/>
      <c r="H55" s="181"/>
      <c r="I55" s="182"/>
    </row>
    <row r="56" spans="1:9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/>
      <c r="H56" s="181"/>
      <c r="I56" s="182"/>
    </row>
    <row r="57" spans="1:9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/>
      <c r="H58" s="181"/>
      <c r="I58" s="182"/>
    </row>
    <row r="59" spans="1:9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/>
      <c r="H59" s="181"/>
      <c r="I59" s="182"/>
    </row>
    <row r="60" spans="1:9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/>
      <c r="H61" s="181"/>
      <c r="I61" s="182"/>
    </row>
    <row r="62" spans="1:9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/>
      <c r="H63" s="181"/>
      <c r="I63" s="182"/>
    </row>
    <row r="64" spans="1:9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/>
      <c r="H64" s="181"/>
      <c r="I64" s="182"/>
    </row>
    <row r="65" spans="1:9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/>
      <c r="H65" s="181"/>
      <c r="I65" s="182"/>
    </row>
    <row r="66" spans="1:9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/>
      <c r="H66" s="181"/>
      <c r="I66" s="182"/>
    </row>
    <row r="67" spans="1:9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9" x14ac:dyDescent="0.3">
      <c r="A68" s="85">
        <v>6</v>
      </c>
      <c r="B68" s="60" t="s">
        <v>149</v>
      </c>
      <c r="C68" s="61"/>
      <c r="D68" s="54"/>
      <c r="E68" s="169"/>
      <c r="F68" s="54"/>
      <c r="G68" s="177"/>
      <c r="H68" s="178"/>
      <c r="I68" s="179"/>
    </row>
    <row r="69" spans="1:9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9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/>
      <c r="H70" s="181"/>
      <c r="I70" s="182"/>
    </row>
    <row r="71" spans="1:9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/>
      <c r="H71" s="181"/>
      <c r="I71" s="182"/>
    </row>
    <row r="72" spans="1:9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9" x14ac:dyDescent="0.3">
      <c r="A73" s="85">
        <v>7</v>
      </c>
      <c r="B73" s="60" t="s">
        <v>151</v>
      </c>
      <c r="C73" s="61"/>
      <c r="D73" s="54"/>
      <c r="E73" s="169"/>
      <c r="F73" s="54"/>
      <c r="G73" s="177"/>
      <c r="H73" s="178"/>
      <c r="I73" s="179"/>
    </row>
    <row r="74" spans="1:9" x14ac:dyDescent="0.3">
      <c r="A74" s="94" t="s">
        <v>150</v>
      </c>
      <c r="B74" s="82" t="s">
        <v>222</v>
      </c>
      <c r="C74" s="155" t="s">
        <v>230</v>
      </c>
      <c r="D74" s="71">
        <v>0</v>
      </c>
      <c r="E74" s="150">
        <v>25</v>
      </c>
      <c r="F74" s="150">
        <f>D74*E74</f>
        <v>0</v>
      </c>
      <c r="G74" s="180"/>
      <c r="H74" s="181"/>
      <c r="I74" s="182"/>
    </row>
    <row r="75" spans="1:9" ht="15" thickBot="1" x14ac:dyDescent="0.35">
      <c r="A75" s="90"/>
      <c r="B75" s="154" t="s">
        <v>85</v>
      </c>
      <c r="C75" s="59"/>
      <c r="D75" s="59"/>
      <c r="E75" s="59"/>
      <c r="F75" s="148">
        <f>SUM(F74)</f>
        <v>0</v>
      </c>
      <c r="G75" s="183"/>
      <c r="H75" s="184"/>
      <c r="I75" s="185"/>
    </row>
    <row r="76" spans="1:9" ht="15" thickBot="1" x14ac:dyDescent="0.35">
      <c r="A76" s="95"/>
      <c r="B76" s="81"/>
      <c r="C76" s="83"/>
      <c r="D76" s="83"/>
      <c r="E76" s="83"/>
      <c r="F76" s="83"/>
    </row>
    <row r="77" spans="1:9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0</v>
      </c>
    </row>
    <row r="78" spans="1:9" ht="15" thickBot="1" x14ac:dyDescent="0.35"/>
    <row r="79" spans="1:9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9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74:I74"/>
    <mergeCell ref="G75:I75"/>
    <mergeCell ref="D79:G79"/>
    <mergeCell ref="B80:B85"/>
    <mergeCell ref="D80:G85"/>
    <mergeCell ref="G68:I68"/>
    <mergeCell ref="G69:I69"/>
    <mergeCell ref="G70:I70"/>
    <mergeCell ref="G71:I71"/>
    <mergeCell ref="G72:I72"/>
    <mergeCell ref="G73:I73"/>
    <mergeCell ref="G62:I62"/>
    <mergeCell ref="G63:I63"/>
    <mergeCell ref="G64:I64"/>
    <mergeCell ref="G65:I65"/>
    <mergeCell ref="G66:I66"/>
    <mergeCell ref="G67:I67"/>
    <mergeCell ref="G56:I56"/>
    <mergeCell ref="G57:I57"/>
    <mergeCell ref="G58:I58"/>
    <mergeCell ref="G59:I59"/>
    <mergeCell ref="G60:I60"/>
    <mergeCell ref="G61:I61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4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6262-2BCB-4715-92D8-7AEDCB0CC3AC}">
  <dimension ref="A1:I85"/>
  <sheetViews>
    <sheetView tabSelected="1" view="pageLayout" zoomScaleNormal="90" workbookViewId="0">
      <selection activeCell="G5" sqref="G5"/>
    </sheetView>
  </sheetViews>
  <sheetFormatPr baseColWidth="10" defaultRowHeight="14.4" x14ac:dyDescent="0.3"/>
  <cols>
    <col min="1" max="1" width="5.44140625" style="86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  <col min="10" max="16384" width="11.5546875" style="1"/>
  </cols>
  <sheetData>
    <row r="1" spans="1:9" ht="58.8" customHeight="1" x14ac:dyDescent="0.3">
      <c r="B1" s="224" t="s">
        <v>250</v>
      </c>
      <c r="C1" s="224"/>
      <c r="D1" s="224"/>
      <c r="E1" s="224"/>
      <c r="F1" s="224"/>
      <c r="G1" s="224"/>
      <c r="H1" s="224"/>
      <c r="I1" s="224"/>
    </row>
    <row r="2" spans="1:9" ht="20.399999999999999" customHeight="1" x14ac:dyDescent="0.3">
      <c r="C2" s="11" t="s">
        <v>0</v>
      </c>
      <c r="D2" s="237" t="s">
        <v>36</v>
      </c>
      <c r="E2" s="237"/>
      <c r="F2" s="8"/>
    </row>
    <row r="3" spans="1:9" x14ac:dyDescent="0.3">
      <c r="C3" s="11" t="s">
        <v>1</v>
      </c>
      <c r="D3" s="217" t="s">
        <v>251</v>
      </c>
      <c r="E3" s="217"/>
      <c r="F3" s="9"/>
    </row>
    <row r="4" spans="1:9" x14ac:dyDescent="0.3">
      <c r="C4" s="11" t="s">
        <v>2</v>
      </c>
      <c r="D4" s="201"/>
      <c r="E4" s="201"/>
      <c r="F4" s="9"/>
    </row>
    <row r="5" spans="1:9" x14ac:dyDescent="0.3">
      <c r="C5" s="11" t="s">
        <v>3</v>
      </c>
      <c r="D5" s="217" t="s">
        <v>252</v>
      </c>
      <c r="E5" s="217"/>
      <c r="F5" s="9"/>
    </row>
    <row r="6" spans="1:9" ht="15" thickBot="1" x14ac:dyDescent="0.35">
      <c r="A6" s="87"/>
      <c r="B6" s="2"/>
      <c r="C6" s="9"/>
      <c r="D6" s="9"/>
      <c r="E6" s="9"/>
      <c r="F6" s="9"/>
    </row>
    <row r="7" spans="1:9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9" ht="15" thickBot="1" x14ac:dyDescent="0.35">
      <c r="A8" s="85" t="s">
        <v>264</v>
      </c>
      <c r="B8" s="53" t="s">
        <v>261</v>
      </c>
      <c r="C8" s="54"/>
      <c r="D8" s="54"/>
      <c r="E8" s="169"/>
      <c r="F8" s="54"/>
      <c r="G8" s="231"/>
      <c r="H8" s="232"/>
      <c r="I8" s="233"/>
    </row>
    <row r="9" spans="1:9" x14ac:dyDescent="0.3">
      <c r="A9" s="89" t="s">
        <v>263</v>
      </c>
      <c r="B9" s="56" t="s">
        <v>14</v>
      </c>
      <c r="C9" s="57" t="s">
        <v>9</v>
      </c>
      <c r="D9" s="57">
        <v>0</v>
      </c>
      <c r="E9" s="84">
        <v>916</v>
      </c>
      <c r="F9" s="84">
        <f t="shared" ref="F9:F17" si="0">D9*E9</f>
        <v>0</v>
      </c>
      <c r="G9" s="225"/>
      <c r="H9" s="226"/>
      <c r="I9" s="227"/>
    </row>
    <row r="10" spans="1:9" x14ac:dyDescent="0.3">
      <c r="A10" s="89" t="s">
        <v>265</v>
      </c>
      <c r="B10" s="56" t="s">
        <v>13</v>
      </c>
      <c r="C10" s="57" t="s">
        <v>9</v>
      </c>
      <c r="D10" s="57">
        <v>0</v>
      </c>
      <c r="E10" s="84">
        <v>625</v>
      </c>
      <c r="F10" s="84">
        <f>D10*E10</f>
        <v>0</v>
      </c>
      <c r="G10" s="180"/>
      <c r="H10" s="181"/>
      <c r="I10" s="182"/>
    </row>
    <row r="11" spans="1:9" x14ac:dyDescent="0.3">
      <c r="A11" s="89" t="s">
        <v>266</v>
      </c>
      <c r="B11" s="56" t="s">
        <v>262</v>
      </c>
      <c r="C11" s="57" t="s">
        <v>9</v>
      </c>
      <c r="D11" s="57">
        <v>0</v>
      </c>
      <c r="E11" s="84">
        <v>625</v>
      </c>
      <c r="F11" s="84">
        <f t="shared" si="0"/>
        <v>0</v>
      </c>
      <c r="G11" s="180"/>
      <c r="H11" s="181"/>
      <c r="I11" s="182"/>
    </row>
    <row r="12" spans="1:9" x14ac:dyDescent="0.3">
      <c r="A12" s="89" t="s">
        <v>267</v>
      </c>
      <c r="B12" s="56" t="s">
        <v>272</v>
      </c>
      <c r="C12" s="57" t="s">
        <v>9</v>
      </c>
      <c r="D12" s="57">
        <v>0</v>
      </c>
      <c r="E12" s="84">
        <v>200</v>
      </c>
      <c r="F12" s="84">
        <f t="shared" si="0"/>
        <v>0</v>
      </c>
      <c r="G12" s="180"/>
      <c r="H12" s="181"/>
      <c r="I12" s="182"/>
    </row>
    <row r="13" spans="1:9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/>
      <c r="H13" s="181"/>
      <c r="I13" s="182"/>
    </row>
    <row r="14" spans="1:9" x14ac:dyDescent="0.3">
      <c r="A14" s="89" t="s">
        <v>268</v>
      </c>
      <c r="B14" s="56" t="s">
        <v>15</v>
      </c>
      <c r="C14" s="57" t="s">
        <v>238</v>
      </c>
      <c r="D14" s="57">
        <v>0</v>
      </c>
      <c r="E14" s="84">
        <v>33</v>
      </c>
      <c r="F14" s="84">
        <f t="shared" si="0"/>
        <v>0</v>
      </c>
      <c r="G14" s="180"/>
      <c r="H14" s="181"/>
      <c r="I14" s="182"/>
    </row>
    <row r="15" spans="1:9" x14ac:dyDescent="0.3">
      <c r="A15" s="89" t="s">
        <v>269</v>
      </c>
      <c r="B15" s="56" t="s">
        <v>16</v>
      </c>
      <c r="C15" s="57" t="s">
        <v>9</v>
      </c>
      <c r="D15" s="57">
        <v>0</v>
      </c>
      <c r="E15" s="84">
        <v>100</v>
      </c>
      <c r="F15" s="84">
        <f t="shared" si="0"/>
        <v>0</v>
      </c>
      <c r="G15" s="180"/>
      <c r="H15" s="181"/>
      <c r="I15" s="182"/>
    </row>
    <row r="16" spans="1:9" x14ac:dyDescent="0.3">
      <c r="A16" s="89" t="s">
        <v>270</v>
      </c>
      <c r="B16" s="58" t="s">
        <v>154</v>
      </c>
      <c r="C16" s="57" t="s">
        <v>238</v>
      </c>
      <c r="D16" s="57">
        <v>0</v>
      </c>
      <c r="E16" s="84">
        <v>125</v>
      </c>
      <c r="F16" s="84">
        <f t="shared" si="0"/>
        <v>0</v>
      </c>
      <c r="G16" s="180"/>
      <c r="H16" s="181"/>
      <c r="I16" s="182"/>
    </row>
    <row r="17" spans="1:9" x14ac:dyDescent="0.3">
      <c r="A17" s="89" t="s">
        <v>271</v>
      </c>
      <c r="B17" s="56" t="s">
        <v>18</v>
      </c>
      <c r="C17" s="57" t="s">
        <v>19</v>
      </c>
      <c r="D17" s="57">
        <v>0</v>
      </c>
      <c r="E17" s="84">
        <v>2000</v>
      </c>
      <c r="F17" s="84">
        <f t="shared" si="0"/>
        <v>0</v>
      </c>
      <c r="G17" s="228"/>
      <c r="H17" s="229"/>
      <c r="I17" s="230"/>
    </row>
    <row r="18" spans="1:9" ht="15" thickBot="1" x14ac:dyDescent="0.35">
      <c r="A18" s="90"/>
      <c r="B18" s="154" t="s">
        <v>41</v>
      </c>
      <c r="C18" s="59"/>
      <c r="D18" s="59"/>
      <c r="E18" s="59"/>
      <c r="F18" s="148">
        <f>SUM(F9:F17)</f>
        <v>0</v>
      </c>
      <c r="G18" s="183"/>
      <c r="H18" s="184"/>
      <c r="I18" s="185"/>
    </row>
    <row r="19" spans="1:9" ht="15" thickBot="1" x14ac:dyDescent="0.35">
      <c r="A19" s="85">
        <v>3</v>
      </c>
      <c r="B19" s="60" t="s">
        <v>155</v>
      </c>
      <c r="C19" s="61"/>
      <c r="D19" s="54"/>
      <c r="E19" s="169"/>
      <c r="F19" s="54"/>
      <c r="G19" s="234"/>
      <c r="H19" s="235"/>
      <c r="I19" s="236"/>
    </row>
    <row r="20" spans="1:9" x14ac:dyDescent="0.3">
      <c r="A20" s="91" t="s">
        <v>17</v>
      </c>
      <c r="B20" s="62" t="s">
        <v>23</v>
      </c>
      <c r="C20" s="63"/>
      <c r="D20" s="168"/>
      <c r="E20" s="167"/>
      <c r="F20" s="66"/>
      <c r="G20" s="198"/>
      <c r="H20" s="199"/>
      <c r="I20" s="200"/>
    </row>
    <row r="21" spans="1:9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9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/>
      <c r="H22" s="181"/>
      <c r="I22" s="182"/>
    </row>
    <row r="23" spans="1:9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/>
      <c r="H23" s="181"/>
      <c r="I23" s="182"/>
    </row>
    <row r="24" spans="1:9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/>
      <c r="H24" s="181"/>
      <c r="I24" s="182"/>
    </row>
    <row r="25" spans="1:9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9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/>
      <c r="H26" s="181"/>
      <c r="I26" s="182"/>
    </row>
    <row r="27" spans="1:9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/>
      <c r="H27" s="181"/>
      <c r="I27" s="182"/>
    </row>
    <row r="28" spans="1:9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/>
      <c r="H28" s="196"/>
      <c r="I28" s="197"/>
    </row>
    <row r="29" spans="1:9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9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/>
      <c r="H30" s="181"/>
      <c r="I30" s="182"/>
    </row>
    <row r="31" spans="1:9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/>
      <c r="H31" s="181"/>
      <c r="I31" s="182"/>
    </row>
    <row r="32" spans="1:9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/>
      <c r="H32" s="181"/>
      <c r="I32" s="182"/>
    </row>
    <row r="33" spans="1:9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/>
      <c r="H33" s="181"/>
      <c r="I33" s="182"/>
    </row>
    <row r="34" spans="1:9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/>
      <c r="H35" s="181"/>
      <c r="I35" s="182"/>
    </row>
    <row r="36" spans="1:9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/>
      <c r="H36" s="215"/>
      <c r="I36" s="216"/>
    </row>
    <row r="37" spans="1:9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/>
      <c r="H39" s="181"/>
      <c r="I39" s="182"/>
    </row>
    <row r="40" spans="1:9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/>
      <c r="H40" s="181"/>
      <c r="I40" s="182"/>
    </row>
    <row r="41" spans="1:9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/>
      <c r="H42" s="181"/>
      <c r="I42" s="182"/>
    </row>
    <row r="43" spans="1:9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/>
      <c r="H43" s="181"/>
      <c r="I43" s="182"/>
    </row>
    <row r="44" spans="1:9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x14ac:dyDescent="0.3">
      <c r="A45" s="85">
        <v>4</v>
      </c>
      <c r="B45" s="60" t="s">
        <v>221</v>
      </c>
      <c r="C45" s="61"/>
      <c r="D45" s="54"/>
      <c r="E45" s="169"/>
      <c r="F45" s="54"/>
      <c r="G45" s="189"/>
      <c r="H45" s="190"/>
      <c r="I45" s="191"/>
    </row>
    <row r="46" spans="1:9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x14ac:dyDescent="0.3">
      <c r="A48" s="85">
        <v>5</v>
      </c>
      <c r="B48" s="60" t="s">
        <v>157</v>
      </c>
      <c r="C48" s="61"/>
      <c r="D48" s="54"/>
      <c r="E48" s="169"/>
      <c r="F48" s="54"/>
      <c r="G48" s="189"/>
      <c r="H48" s="190"/>
      <c r="I48" s="191"/>
    </row>
    <row r="49" spans="1:9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/>
      <c r="H50" s="181"/>
      <c r="I50" s="182"/>
    </row>
    <row r="51" spans="1:9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/>
      <c r="H52" s="181"/>
      <c r="I52" s="182"/>
    </row>
    <row r="53" spans="1:9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/>
      <c r="H53" s="181"/>
      <c r="I53" s="182"/>
    </row>
    <row r="54" spans="1:9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/>
      <c r="H55" s="181"/>
      <c r="I55" s="182"/>
    </row>
    <row r="56" spans="1:9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/>
      <c r="H56" s="181"/>
      <c r="I56" s="182"/>
    </row>
    <row r="57" spans="1:9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/>
      <c r="H58" s="181"/>
      <c r="I58" s="182"/>
    </row>
    <row r="59" spans="1:9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/>
      <c r="H59" s="181"/>
      <c r="I59" s="182"/>
    </row>
    <row r="60" spans="1:9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/>
      <c r="H61" s="181"/>
      <c r="I61" s="182"/>
    </row>
    <row r="62" spans="1:9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/>
      <c r="H63" s="181"/>
      <c r="I63" s="182"/>
    </row>
    <row r="64" spans="1:9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/>
      <c r="H64" s="181"/>
      <c r="I64" s="182"/>
    </row>
    <row r="65" spans="1:9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/>
      <c r="H65" s="181"/>
      <c r="I65" s="182"/>
    </row>
    <row r="66" spans="1:9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/>
      <c r="H66" s="181"/>
      <c r="I66" s="182"/>
    </row>
    <row r="67" spans="1:9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9" x14ac:dyDescent="0.3">
      <c r="A68" s="85">
        <v>6</v>
      </c>
      <c r="B68" s="60" t="s">
        <v>149</v>
      </c>
      <c r="C68" s="61"/>
      <c r="D68" s="54"/>
      <c r="E68" s="169"/>
      <c r="F68" s="54"/>
      <c r="G68" s="177"/>
      <c r="H68" s="178"/>
      <c r="I68" s="179"/>
    </row>
    <row r="69" spans="1:9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9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/>
      <c r="H70" s="181"/>
      <c r="I70" s="182"/>
    </row>
    <row r="71" spans="1:9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/>
      <c r="H71" s="181"/>
      <c r="I71" s="182"/>
    </row>
    <row r="72" spans="1:9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9" x14ac:dyDescent="0.3">
      <c r="A73" s="85">
        <v>7</v>
      </c>
      <c r="B73" s="60" t="s">
        <v>151</v>
      </c>
      <c r="C73" s="61"/>
      <c r="D73" s="54"/>
      <c r="E73" s="169"/>
      <c r="F73" s="54"/>
      <c r="G73" s="177"/>
      <c r="H73" s="178"/>
      <c r="I73" s="179"/>
    </row>
    <row r="74" spans="1:9" x14ac:dyDescent="0.3">
      <c r="A74" s="94" t="s">
        <v>150</v>
      </c>
      <c r="B74" s="82" t="s">
        <v>222</v>
      </c>
      <c r="C74" s="155" t="s">
        <v>230</v>
      </c>
      <c r="D74" s="71">
        <v>0</v>
      </c>
      <c r="E74" s="150">
        <v>25</v>
      </c>
      <c r="F74" s="150">
        <f>D74*E74</f>
        <v>0</v>
      </c>
      <c r="G74" s="180"/>
      <c r="H74" s="181"/>
      <c r="I74" s="182"/>
    </row>
    <row r="75" spans="1:9" ht="15" thickBot="1" x14ac:dyDescent="0.35">
      <c r="A75" s="90"/>
      <c r="B75" s="154" t="s">
        <v>85</v>
      </c>
      <c r="C75" s="59"/>
      <c r="D75" s="59"/>
      <c r="E75" s="59"/>
      <c r="F75" s="148">
        <f>SUM(F74)</f>
        <v>0</v>
      </c>
      <c r="G75" s="183"/>
      <c r="H75" s="184"/>
      <c r="I75" s="185"/>
    </row>
    <row r="76" spans="1:9" ht="15" thickBot="1" x14ac:dyDescent="0.35">
      <c r="A76" s="95"/>
      <c r="B76" s="81"/>
      <c r="C76" s="83"/>
      <c r="D76" s="83"/>
      <c r="E76" s="83"/>
      <c r="F76" s="83"/>
    </row>
    <row r="77" spans="1:9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0</v>
      </c>
    </row>
    <row r="78" spans="1:9" ht="15" thickBot="1" x14ac:dyDescent="0.35"/>
    <row r="79" spans="1:9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9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74:I74"/>
    <mergeCell ref="G75:I75"/>
    <mergeCell ref="D79:G79"/>
    <mergeCell ref="B80:B85"/>
    <mergeCell ref="D80:G85"/>
    <mergeCell ref="G68:I68"/>
    <mergeCell ref="G69:I69"/>
    <mergeCell ref="G70:I70"/>
    <mergeCell ref="G71:I71"/>
    <mergeCell ref="G72:I72"/>
    <mergeCell ref="G73:I73"/>
    <mergeCell ref="G62:I62"/>
    <mergeCell ref="G63:I63"/>
    <mergeCell ref="G64:I64"/>
    <mergeCell ref="G65:I65"/>
    <mergeCell ref="G66:I66"/>
    <mergeCell ref="G67:I67"/>
    <mergeCell ref="G56:I56"/>
    <mergeCell ref="G57:I57"/>
    <mergeCell ref="G58:I58"/>
    <mergeCell ref="G59:I59"/>
    <mergeCell ref="G60:I60"/>
    <mergeCell ref="G61:I61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4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85"/>
  <sheetViews>
    <sheetView view="pageLayout" topLeftCell="A7" zoomScaleNormal="90" workbookViewId="0">
      <selection activeCell="A13" sqref="A13:I13"/>
    </sheetView>
  </sheetViews>
  <sheetFormatPr baseColWidth="10" defaultRowHeight="14.4" x14ac:dyDescent="0.3"/>
  <cols>
    <col min="1" max="1" width="5.44140625" style="86" customWidth="1"/>
    <col min="2" max="2" width="47.109375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</cols>
  <sheetData>
    <row r="1" spans="1:12" ht="58.8" customHeight="1" x14ac:dyDescent="0.3">
      <c r="B1" s="224" t="s">
        <v>231</v>
      </c>
      <c r="C1" s="224"/>
      <c r="D1" s="224"/>
      <c r="E1" s="224"/>
      <c r="F1" s="224"/>
      <c r="G1" s="224"/>
      <c r="H1" s="224"/>
      <c r="I1" s="224"/>
    </row>
    <row r="2" spans="1:12" ht="20.399999999999999" customHeight="1" x14ac:dyDescent="0.3">
      <c r="C2" s="11" t="s">
        <v>0</v>
      </c>
      <c r="D2" s="237" t="s">
        <v>36</v>
      </c>
      <c r="E2" s="237"/>
      <c r="F2" s="8"/>
    </row>
    <row r="3" spans="1:12" x14ac:dyDescent="0.3">
      <c r="C3" s="11" t="s">
        <v>1</v>
      </c>
      <c r="D3" s="217" t="s">
        <v>251</v>
      </c>
      <c r="E3" s="217"/>
      <c r="F3" s="9"/>
    </row>
    <row r="4" spans="1:12" x14ac:dyDescent="0.3">
      <c r="C4" s="11" t="s">
        <v>2</v>
      </c>
      <c r="D4" s="201" t="s">
        <v>38</v>
      </c>
      <c r="E4" s="201"/>
      <c r="F4" s="9"/>
    </row>
    <row r="5" spans="1:12" x14ac:dyDescent="0.3">
      <c r="C5" s="11" t="s">
        <v>3</v>
      </c>
      <c r="D5" s="217" t="s">
        <v>37</v>
      </c>
      <c r="E5" s="217"/>
      <c r="F5" s="9"/>
    </row>
    <row r="6" spans="1:12" ht="15" thickBot="1" x14ac:dyDescent="0.35">
      <c r="A6" s="87"/>
      <c r="B6" s="2"/>
      <c r="C6" s="9"/>
      <c r="D6" s="9"/>
      <c r="E6" s="9"/>
      <c r="F6" s="9"/>
    </row>
    <row r="7" spans="1:12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12" ht="15" thickBot="1" x14ac:dyDescent="0.35">
      <c r="A8" s="85" t="s">
        <v>264</v>
      </c>
      <c r="B8" s="53" t="s">
        <v>261</v>
      </c>
      <c r="C8" s="54"/>
      <c r="D8" s="54"/>
      <c r="E8" s="55"/>
      <c r="F8" s="54"/>
      <c r="G8" s="231"/>
      <c r="H8" s="232"/>
      <c r="I8" s="233"/>
    </row>
    <row r="9" spans="1:12" x14ac:dyDescent="0.3">
      <c r="A9" s="89" t="s">
        <v>263</v>
      </c>
      <c r="B9" s="56" t="s">
        <v>14</v>
      </c>
      <c r="C9" s="57" t="s">
        <v>9</v>
      </c>
      <c r="D9" s="57">
        <v>3</v>
      </c>
      <c r="E9" s="84">
        <v>916</v>
      </c>
      <c r="F9" s="84">
        <f t="shared" ref="F9:F17" si="0">D9*E9</f>
        <v>2748</v>
      </c>
      <c r="G9" s="225" t="s">
        <v>160</v>
      </c>
      <c r="H9" s="226"/>
      <c r="I9" s="227"/>
    </row>
    <row r="10" spans="1:12" s="1" customFormat="1" x14ac:dyDescent="0.3">
      <c r="A10" s="89" t="s">
        <v>265</v>
      </c>
      <c r="B10" s="56" t="s">
        <v>13</v>
      </c>
      <c r="C10" s="57" t="s">
        <v>9</v>
      </c>
      <c r="D10" s="57">
        <v>2</v>
      </c>
      <c r="E10" s="84">
        <v>625</v>
      </c>
      <c r="F10" s="84">
        <f>D10*E10</f>
        <v>1250</v>
      </c>
      <c r="G10" s="180" t="s">
        <v>161</v>
      </c>
      <c r="H10" s="181"/>
      <c r="I10" s="182"/>
    </row>
    <row r="11" spans="1:12" x14ac:dyDescent="0.3">
      <c r="A11" s="89" t="s">
        <v>266</v>
      </c>
      <c r="B11" s="56" t="s">
        <v>262</v>
      </c>
      <c r="C11" s="57" t="s">
        <v>9</v>
      </c>
      <c r="D11" s="57">
        <v>2</v>
      </c>
      <c r="E11" s="84">
        <v>625</v>
      </c>
      <c r="F11" s="84">
        <f t="shared" si="0"/>
        <v>1250</v>
      </c>
      <c r="G11" s="180" t="s">
        <v>161</v>
      </c>
      <c r="H11" s="181"/>
      <c r="I11" s="182"/>
      <c r="J11" s="1"/>
      <c r="K11" s="1"/>
      <c r="L11" s="1"/>
    </row>
    <row r="12" spans="1:12" x14ac:dyDescent="0.3">
      <c r="A12" s="89" t="s">
        <v>267</v>
      </c>
      <c r="B12" s="56" t="s">
        <v>272</v>
      </c>
      <c r="C12" s="57" t="s">
        <v>9</v>
      </c>
      <c r="D12" s="57">
        <v>2</v>
      </c>
      <c r="E12" s="84">
        <v>200</v>
      </c>
      <c r="F12" s="84">
        <f t="shared" si="0"/>
        <v>400</v>
      </c>
      <c r="G12" s="180" t="s">
        <v>161</v>
      </c>
      <c r="H12" s="181"/>
      <c r="I12" s="182"/>
      <c r="J12" s="1"/>
      <c r="K12" s="1"/>
      <c r="L12" s="1"/>
    </row>
    <row r="13" spans="1:12" s="1" customFormat="1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 t="s">
        <v>297</v>
      </c>
      <c r="H13" s="181"/>
      <c r="I13" s="182"/>
    </row>
    <row r="14" spans="1:12" x14ac:dyDescent="0.3">
      <c r="A14" s="89" t="s">
        <v>269</v>
      </c>
      <c r="B14" s="56" t="s">
        <v>15</v>
      </c>
      <c r="C14" s="57" t="s">
        <v>238</v>
      </c>
      <c r="D14" s="57">
        <v>3</v>
      </c>
      <c r="E14" s="84">
        <v>33</v>
      </c>
      <c r="F14" s="84">
        <f t="shared" si="0"/>
        <v>99</v>
      </c>
      <c r="G14" s="180" t="s">
        <v>225</v>
      </c>
      <c r="H14" s="181"/>
      <c r="I14" s="182"/>
      <c r="J14" s="1"/>
      <c r="K14" s="1"/>
      <c r="L14" s="1"/>
    </row>
    <row r="15" spans="1:12" x14ac:dyDescent="0.3">
      <c r="A15" s="89" t="s">
        <v>270</v>
      </c>
      <c r="B15" s="56" t="s">
        <v>16</v>
      </c>
      <c r="C15" s="57" t="s">
        <v>9</v>
      </c>
      <c r="D15" s="57">
        <v>3</v>
      </c>
      <c r="E15" s="84">
        <v>100</v>
      </c>
      <c r="F15" s="84">
        <f t="shared" si="0"/>
        <v>300</v>
      </c>
      <c r="G15" s="180" t="s">
        <v>162</v>
      </c>
      <c r="H15" s="181"/>
      <c r="I15" s="182"/>
      <c r="J15" s="1"/>
      <c r="K15" s="1"/>
      <c r="L15" s="1"/>
    </row>
    <row r="16" spans="1:12" x14ac:dyDescent="0.3">
      <c r="A16" s="89" t="s">
        <v>271</v>
      </c>
      <c r="B16" s="58" t="s">
        <v>154</v>
      </c>
      <c r="C16" s="57" t="s">
        <v>238</v>
      </c>
      <c r="D16" s="57">
        <v>3</v>
      </c>
      <c r="E16" s="84">
        <v>125</v>
      </c>
      <c r="F16" s="84">
        <f t="shared" si="0"/>
        <v>375</v>
      </c>
      <c r="G16" s="180" t="s">
        <v>225</v>
      </c>
      <c r="H16" s="181"/>
      <c r="I16" s="182"/>
      <c r="J16" s="1"/>
      <c r="K16" s="1"/>
      <c r="L16" s="1"/>
    </row>
    <row r="17" spans="1:12" x14ac:dyDescent="0.3">
      <c r="A17" s="89" t="s">
        <v>294</v>
      </c>
      <c r="B17" s="56" t="s">
        <v>18</v>
      </c>
      <c r="C17" s="57" t="s">
        <v>19</v>
      </c>
      <c r="D17" s="57">
        <v>1</v>
      </c>
      <c r="E17" s="84">
        <v>2000</v>
      </c>
      <c r="F17" s="84">
        <f t="shared" si="0"/>
        <v>2000</v>
      </c>
      <c r="G17" s="228" t="s">
        <v>163</v>
      </c>
      <c r="H17" s="229"/>
      <c r="I17" s="230"/>
      <c r="J17" s="1"/>
      <c r="K17" s="1"/>
      <c r="L17" s="1"/>
    </row>
    <row r="18" spans="1:12" ht="15" thickBot="1" x14ac:dyDescent="0.35">
      <c r="A18" s="90"/>
      <c r="B18" s="154" t="s">
        <v>41</v>
      </c>
      <c r="C18" s="59"/>
      <c r="D18" s="59"/>
      <c r="E18" s="59"/>
      <c r="F18" s="148">
        <f>SUM(F9:F17)</f>
        <v>8422</v>
      </c>
      <c r="G18" s="183"/>
      <c r="H18" s="184"/>
      <c r="I18" s="185"/>
      <c r="J18" s="1"/>
      <c r="K18" s="1"/>
      <c r="L18" s="1"/>
    </row>
    <row r="19" spans="1:12" ht="15" thickBot="1" x14ac:dyDescent="0.35">
      <c r="A19" s="85">
        <v>3</v>
      </c>
      <c r="B19" s="60" t="s">
        <v>155</v>
      </c>
      <c r="C19" s="61"/>
      <c r="D19" s="54"/>
      <c r="E19" s="55"/>
      <c r="F19" s="54"/>
      <c r="G19" s="234"/>
      <c r="H19" s="235"/>
      <c r="I19" s="236"/>
      <c r="J19" s="1"/>
      <c r="K19" s="1"/>
      <c r="L19" s="1"/>
    </row>
    <row r="20" spans="1:12" s="1" customFormat="1" x14ac:dyDescent="0.3">
      <c r="A20" s="91" t="s">
        <v>17</v>
      </c>
      <c r="B20" s="62" t="s">
        <v>23</v>
      </c>
      <c r="C20" s="63"/>
      <c r="D20" s="64"/>
      <c r="E20" s="65"/>
      <c r="F20" s="66"/>
      <c r="G20" s="198"/>
      <c r="H20" s="199"/>
      <c r="I20" s="200"/>
    </row>
    <row r="21" spans="1:12" s="1" customFormat="1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12" s="1" customFormat="1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 t="s">
        <v>218</v>
      </c>
      <c r="H22" s="181"/>
      <c r="I22" s="182"/>
    </row>
    <row r="23" spans="1:12" s="1" customFormat="1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 t="s">
        <v>218</v>
      </c>
      <c r="H23" s="181"/>
      <c r="I23" s="182"/>
    </row>
    <row r="24" spans="1:12" s="1" customFormat="1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 t="s">
        <v>218</v>
      </c>
      <c r="H24" s="181"/>
      <c r="I24" s="182"/>
    </row>
    <row r="25" spans="1:12" s="1" customFormat="1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12" s="1" customFormat="1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 t="s">
        <v>218</v>
      </c>
      <c r="H26" s="181"/>
      <c r="I26" s="182"/>
    </row>
    <row r="27" spans="1:12" s="1" customFormat="1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 t="s">
        <v>218</v>
      </c>
      <c r="H27" s="181"/>
      <c r="I27" s="182"/>
    </row>
    <row r="28" spans="1:12" s="1" customFormat="1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 t="s">
        <v>218</v>
      </c>
      <c r="H28" s="196"/>
      <c r="I28" s="197"/>
    </row>
    <row r="29" spans="1:12" s="1" customFormat="1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12" s="1" customFormat="1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 t="s">
        <v>218</v>
      </c>
      <c r="H30" s="181"/>
      <c r="I30" s="182"/>
    </row>
    <row r="31" spans="1:12" s="1" customFormat="1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 t="s">
        <v>218</v>
      </c>
      <c r="H31" s="181"/>
      <c r="I31" s="182"/>
    </row>
    <row r="32" spans="1:12" s="1" customFormat="1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 t="s">
        <v>218</v>
      </c>
      <c r="H32" s="181"/>
      <c r="I32" s="182"/>
    </row>
    <row r="33" spans="1:9" s="1" customFormat="1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 t="s">
        <v>218</v>
      </c>
      <c r="H33" s="181"/>
      <c r="I33" s="182"/>
    </row>
    <row r="34" spans="1:9" s="1" customFormat="1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s="1" customFormat="1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 t="s">
        <v>218</v>
      </c>
      <c r="H35" s="181"/>
      <c r="I35" s="182"/>
    </row>
    <row r="36" spans="1:9" s="1" customFormat="1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 t="s">
        <v>218</v>
      </c>
      <c r="H36" s="215"/>
      <c r="I36" s="216"/>
    </row>
    <row r="37" spans="1:9" s="1" customFormat="1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s="1" customFormat="1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s="1" customFormat="1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 t="s">
        <v>218</v>
      </c>
      <c r="H39" s="181"/>
      <c r="I39" s="182"/>
    </row>
    <row r="40" spans="1:9" s="1" customFormat="1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 t="s">
        <v>218</v>
      </c>
      <c r="H40" s="181"/>
      <c r="I40" s="182"/>
    </row>
    <row r="41" spans="1:9" s="1" customFormat="1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s="1" customFormat="1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 t="s">
        <v>218</v>
      </c>
      <c r="H42" s="181"/>
      <c r="I42" s="182"/>
    </row>
    <row r="43" spans="1:9" s="1" customFormat="1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 t="s">
        <v>218</v>
      </c>
      <c r="H43" s="181"/>
      <c r="I43" s="182"/>
    </row>
    <row r="44" spans="1:9" s="1" customFormat="1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s="1" customFormat="1" x14ac:dyDescent="0.3">
      <c r="A45" s="85">
        <v>4</v>
      </c>
      <c r="B45" s="60" t="s">
        <v>221</v>
      </c>
      <c r="C45" s="61"/>
      <c r="D45" s="54"/>
      <c r="E45" s="55"/>
      <c r="F45" s="54"/>
      <c r="G45" s="189"/>
      <c r="H45" s="190"/>
      <c r="I45" s="191"/>
    </row>
    <row r="46" spans="1:9" s="1" customFormat="1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s="1" customFormat="1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s="1" customFormat="1" x14ac:dyDescent="0.3">
      <c r="A48" s="85">
        <v>5</v>
      </c>
      <c r="B48" s="60" t="s">
        <v>157</v>
      </c>
      <c r="C48" s="61"/>
      <c r="D48" s="54"/>
      <c r="E48" s="55"/>
      <c r="F48" s="54"/>
      <c r="G48" s="189"/>
      <c r="H48" s="190"/>
      <c r="I48" s="191"/>
    </row>
    <row r="49" spans="1:9" s="1" customFormat="1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s="1" customFormat="1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 t="s">
        <v>218</v>
      </c>
      <c r="H50" s="181"/>
      <c r="I50" s="182"/>
    </row>
    <row r="51" spans="1:9" s="1" customFormat="1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s="1" customFormat="1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 t="s">
        <v>218</v>
      </c>
      <c r="H52" s="181"/>
      <c r="I52" s="182"/>
    </row>
    <row r="53" spans="1:9" s="1" customFormat="1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 t="s">
        <v>218</v>
      </c>
      <c r="H53" s="181"/>
      <c r="I53" s="182"/>
    </row>
    <row r="54" spans="1:9" s="1" customFormat="1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s="1" customFormat="1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 t="s">
        <v>218</v>
      </c>
      <c r="H55" s="181"/>
      <c r="I55" s="182"/>
    </row>
    <row r="56" spans="1:9" s="1" customFormat="1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 t="s">
        <v>218</v>
      </c>
      <c r="H56" s="181"/>
      <c r="I56" s="182"/>
    </row>
    <row r="57" spans="1:9" s="1" customFormat="1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s="1" customFormat="1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 t="s">
        <v>218</v>
      </c>
      <c r="H58" s="181"/>
      <c r="I58" s="182"/>
    </row>
    <row r="59" spans="1:9" s="1" customFormat="1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 t="s">
        <v>218</v>
      </c>
      <c r="H59" s="181"/>
      <c r="I59" s="182"/>
    </row>
    <row r="60" spans="1:9" s="1" customFormat="1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s="1" customFormat="1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 t="s">
        <v>218</v>
      </c>
      <c r="H61" s="181"/>
      <c r="I61" s="182"/>
    </row>
    <row r="62" spans="1:9" s="1" customFormat="1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s="1" customFormat="1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 t="s">
        <v>218</v>
      </c>
      <c r="H63" s="181"/>
      <c r="I63" s="182"/>
    </row>
    <row r="64" spans="1:9" s="1" customFormat="1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 t="s">
        <v>218</v>
      </c>
      <c r="H64" s="181"/>
      <c r="I64" s="182"/>
    </row>
    <row r="65" spans="1:12" s="1" customFormat="1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 t="s">
        <v>218</v>
      </c>
      <c r="H65" s="181"/>
      <c r="I65" s="182"/>
    </row>
    <row r="66" spans="1:12" s="1" customFormat="1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 t="s">
        <v>218</v>
      </c>
      <c r="H66" s="181"/>
      <c r="I66" s="182"/>
    </row>
    <row r="67" spans="1:12" s="1" customFormat="1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12" s="1" customFormat="1" x14ac:dyDescent="0.3">
      <c r="A68" s="85">
        <v>6</v>
      </c>
      <c r="B68" s="60" t="s">
        <v>149</v>
      </c>
      <c r="C68" s="61"/>
      <c r="D68" s="54"/>
      <c r="E68" s="55"/>
      <c r="F68" s="54"/>
      <c r="G68" s="177"/>
      <c r="H68" s="178"/>
      <c r="I68" s="179"/>
    </row>
    <row r="69" spans="1:12" s="1" customFormat="1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12" s="1" customFormat="1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 t="s">
        <v>218</v>
      </c>
      <c r="H70" s="181"/>
      <c r="I70" s="182"/>
    </row>
    <row r="71" spans="1:12" s="1" customFormat="1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 t="s">
        <v>218</v>
      </c>
      <c r="H71" s="181"/>
      <c r="I71" s="182"/>
    </row>
    <row r="72" spans="1:12" s="1" customFormat="1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12" x14ac:dyDescent="0.3">
      <c r="A73" s="85">
        <v>7</v>
      </c>
      <c r="B73" s="60" t="s">
        <v>151</v>
      </c>
      <c r="C73" s="61"/>
      <c r="D73" s="54"/>
      <c r="E73" s="55"/>
      <c r="F73" s="54"/>
      <c r="G73" s="177"/>
      <c r="H73" s="178"/>
      <c r="I73" s="179"/>
      <c r="J73" s="1"/>
      <c r="K73" s="1"/>
      <c r="L73" s="1"/>
    </row>
    <row r="74" spans="1:12" x14ac:dyDescent="0.3">
      <c r="A74" s="94" t="s">
        <v>150</v>
      </c>
      <c r="B74" s="82" t="s">
        <v>222</v>
      </c>
      <c r="C74" s="155" t="s">
        <v>230</v>
      </c>
      <c r="D74" s="71">
        <v>3</v>
      </c>
      <c r="E74" s="150">
        <v>25</v>
      </c>
      <c r="F74" s="150">
        <f>D74*E74</f>
        <v>75</v>
      </c>
      <c r="G74" s="180" t="s">
        <v>226</v>
      </c>
      <c r="H74" s="181"/>
      <c r="I74" s="182"/>
    </row>
    <row r="75" spans="1:12" ht="15" thickBot="1" x14ac:dyDescent="0.35">
      <c r="A75" s="90"/>
      <c r="B75" s="154" t="s">
        <v>85</v>
      </c>
      <c r="C75" s="59"/>
      <c r="D75" s="59"/>
      <c r="E75" s="59"/>
      <c r="F75" s="148">
        <f>SUM(F74)</f>
        <v>75</v>
      </c>
      <c r="G75" s="183"/>
      <c r="H75" s="184"/>
      <c r="I75" s="185"/>
    </row>
    <row r="76" spans="1:12" ht="15" thickBot="1" x14ac:dyDescent="0.35">
      <c r="A76" s="95"/>
      <c r="B76" s="81"/>
      <c r="C76" s="83"/>
      <c r="D76" s="83"/>
      <c r="E76" s="83"/>
      <c r="F76" s="83"/>
    </row>
    <row r="77" spans="1:12" s="1" customFormat="1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8497</v>
      </c>
      <c r="G77" s="81"/>
      <c r="H77" s="81"/>
      <c r="I77" s="81"/>
    </row>
    <row r="78" spans="1:12" ht="15" thickBot="1" x14ac:dyDescent="0.35"/>
    <row r="79" spans="1:12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12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13:I13"/>
    <mergeCell ref="D5:E5"/>
    <mergeCell ref="B80:B85"/>
    <mergeCell ref="G7:I7"/>
    <mergeCell ref="B1:I1"/>
    <mergeCell ref="G9:I9"/>
    <mergeCell ref="G10:I10"/>
    <mergeCell ref="G11:I11"/>
    <mergeCell ref="G12:I12"/>
    <mergeCell ref="G14:I14"/>
    <mergeCell ref="G15:I15"/>
    <mergeCell ref="G16:I16"/>
    <mergeCell ref="G17:I17"/>
    <mergeCell ref="G8:I8"/>
    <mergeCell ref="G19:I19"/>
    <mergeCell ref="D2:E2"/>
    <mergeCell ref="D3:E3"/>
    <mergeCell ref="D4:E4"/>
    <mergeCell ref="D80:G85"/>
    <mergeCell ref="D79:G79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28:I28"/>
    <mergeCell ref="G29:I29"/>
    <mergeCell ref="G18:I18"/>
    <mergeCell ref="G25:I25"/>
    <mergeCell ref="G26:I26"/>
    <mergeCell ref="G27:I27"/>
    <mergeCell ref="G20:I20"/>
    <mergeCell ref="G21:I21"/>
    <mergeCell ref="G22:I22"/>
    <mergeCell ref="G23:I23"/>
    <mergeCell ref="G24:I24"/>
    <mergeCell ref="G45:I45"/>
    <mergeCell ref="G44:I44"/>
    <mergeCell ref="G46:I46"/>
    <mergeCell ref="G41:I41"/>
    <mergeCell ref="G42:I42"/>
    <mergeCell ref="G43:I43"/>
    <mergeCell ref="G53:I53"/>
    <mergeCell ref="G51:I51"/>
    <mergeCell ref="G52:I52"/>
    <mergeCell ref="G48:I48"/>
    <mergeCell ref="G49:I49"/>
    <mergeCell ref="G50:I50"/>
    <mergeCell ref="G58:I58"/>
    <mergeCell ref="G59:I59"/>
    <mergeCell ref="G60:I60"/>
    <mergeCell ref="G54:I54"/>
    <mergeCell ref="G55:I55"/>
    <mergeCell ref="G56:I56"/>
    <mergeCell ref="G57:I57"/>
    <mergeCell ref="G73:I73"/>
    <mergeCell ref="G74:I74"/>
    <mergeCell ref="G75:I75"/>
    <mergeCell ref="G47:I47"/>
    <mergeCell ref="G65:I65"/>
    <mergeCell ref="G69:I69"/>
    <mergeCell ref="G70:I70"/>
    <mergeCell ref="G71:I71"/>
    <mergeCell ref="G72:I72"/>
    <mergeCell ref="G66:I66"/>
    <mergeCell ref="G67:I67"/>
    <mergeCell ref="G68:I68"/>
    <mergeCell ref="G61:I61"/>
    <mergeCell ref="G62:I62"/>
    <mergeCell ref="G63:I63"/>
    <mergeCell ref="G64:I64"/>
  </mergeCells>
  <phoneticPr fontId="47" type="noConversion"/>
  <pageMargins left="0.25" right="0.25" top="0.4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6D652-5F5C-4A85-B19E-CD42FFC8A225}">
  <dimension ref="A1:I85"/>
  <sheetViews>
    <sheetView view="pageLayout" zoomScaleNormal="90" workbookViewId="0">
      <selection activeCell="A13" sqref="A13:I13"/>
    </sheetView>
  </sheetViews>
  <sheetFormatPr baseColWidth="10" defaultRowHeight="14.4" x14ac:dyDescent="0.3"/>
  <cols>
    <col min="1" max="1" width="5.44140625" style="86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  <col min="10" max="16384" width="11.5546875" style="1"/>
  </cols>
  <sheetData>
    <row r="1" spans="1:9" ht="58.8" customHeight="1" x14ac:dyDescent="0.3">
      <c r="B1" s="224" t="s">
        <v>240</v>
      </c>
      <c r="C1" s="224"/>
      <c r="D1" s="224"/>
      <c r="E1" s="224"/>
      <c r="F1" s="224"/>
      <c r="G1" s="224"/>
      <c r="H1" s="224"/>
      <c r="I1" s="224"/>
    </row>
    <row r="2" spans="1:9" ht="20.399999999999999" customHeight="1" x14ac:dyDescent="0.3">
      <c r="C2" s="11" t="s">
        <v>0</v>
      </c>
      <c r="D2" s="237" t="s">
        <v>36</v>
      </c>
      <c r="E2" s="237"/>
      <c r="F2" s="8"/>
    </row>
    <row r="3" spans="1:9" x14ac:dyDescent="0.3">
      <c r="C3" s="11" t="s">
        <v>1</v>
      </c>
      <c r="D3" s="217" t="s">
        <v>251</v>
      </c>
      <c r="E3" s="217"/>
      <c r="F3" s="9"/>
    </row>
    <row r="4" spans="1:9" x14ac:dyDescent="0.3">
      <c r="C4" s="11" t="s">
        <v>2</v>
      </c>
      <c r="D4" s="201"/>
      <c r="E4" s="201"/>
      <c r="F4" s="9"/>
    </row>
    <row r="5" spans="1:9" x14ac:dyDescent="0.3">
      <c r="C5" s="11" t="s">
        <v>3</v>
      </c>
      <c r="D5" s="217" t="s">
        <v>239</v>
      </c>
      <c r="E5" s="217"/>
      <c r="F5" s="9"/>
    </row>
    <row r="6" spans="1:9" ht="15" thickBot="1" x14ac:dyDescent="0.35">
      <c r="A6" s="87"/>
      <c r="B6" s="2"/>
      <c r="C6" s="9"/>
      <c r="D6" s="9"/>
      <c r="E6" s="9"/>
      <c r="F6" s="9"/>
    </row>
    <row r="7" spans="1:9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9" ht="15" thickBot="1" x14ac:dyDescent="0.35">
      <c r="A8" s="85" t="s">
        <v>264</v>
      </c>
      <c r="B8" s="53" t="s">
        <v>261</v>
      </c>
      <c r="C8" s="54"/>
      <c r="D8" s="54"/>
      <c r="E8" s="166"/>
      <c r="F8" s="54"/>
      <c r="G8" s="231"/>
      <c r="H8" s="232"/>
      <c r="I8" s="233"/>
    </row>
    <row r="9" spans="1:9" x14ac:dyDescent="0.3">
      <c r="A9" s="89" t="s">
        <v>263</v>
      </c>
      <c r="B9" s="56" t="s">
        <v>14</v>
      </c>
      <c r="C9" s="57" t="s">
        <v>9</v>
      </c>
      <c r="D9" s="57">
        <v>0</v>
      </c>
      <c r="E9" s="84">
        <v>916</v>
      </c>
      <c r="F9" s="84">
        <f t="shared" ref="F9:F17" si="0">D9*E9</f>
        <v>0</v>
      </c>
      <c r="G9" s="225"/>
      <c r="H9" s="226"/>
      <c r="I9" s="227"/>
    </row>
    <row r="10" spans="1:9" x14ac:dyDescent="0.3">
      <c r="A10" s="89" t="s">
        <v>265</v>
      </c>
      <c r="B10" s="56" t="s">
        <v>13</v>
      </c>
      <c r="C10" s="57" t="s">
        <v>9</v>
      </c>
      <c r="D10" s="57">
        <v>0</v>
      </c>
      <c r="E10" s="84">
        <v>625</v>
      </c>
      <c r="F10" s="84">
        <f>D10*E10</f>
        <v>0</v>
      </c>
      <c r="G10" s="180"/>
      <c r="H10" s="181"/>
      <c r="I10" s="182"/>
    </row>
    <row r="11" spans="1:9" x14ac:dyDescent="0.3">
      <c r="A11" s="89" t="s">
        <v>266</v>
      </c>
      <c r="B11" s="56" t="s">
        <v>262</v>
      </c>
      <c r="C11" s="57" t="s">
        <v>9</v>
      </c>
      <c r="D11" s="57">
        <v>0</v>
      </c>
      <c r="E11" s="84">
        <v>625</v>
      </c>
      <c r="F11" s="84">
        <f t="shared" si="0"/>
        <v>0</v>
      </c>
      <c r="G11" s="180"/>
      <c r="H11" s="181"/>
      <c r="I11" s="182"/>
    </row>
    <row r="12" spans="1:9" x14ac:dyDescent="0.3">
      <c r="A12" s="89" t="s">
        <v>267</v>
      </c>
      <c r="B12" s="56" t="s">
        <v>272</v>
      </c>
      <c r="C12" s="57" t="s">
        <v>9</v>
      </c>
      <c r="D12" s="57">
        <v>0</v>
      </c>
      <c r="E12" s="84">
        <v>200</v>
      </c>
      <c r="F12" s="84">
        <f t="shared" si="0"/>
        <v>0</v>
      </c>
      <c r="G12" s="180"/>
      <c r="H12" s="181"/>
      <c r="I12" s="182"/>
    </row>
    <row r="13" spans="1:9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/>
      <c r="H13" s="181"/>
      <c r="I13" s="182"/>
    </row>
    <row r="14" spans="1:9" x14ac:dyDescent="0.3">
      <c r="A14" s="89" t="s">
        <v>268</v>
      </c>
      <c r="B14" s="56" t="s">
        <v>15</v>
      </c>
      <c r="C14" s="57" t="s">
        <v>238</v>
      </c>
      <c r="D14" s="57">
        <v>0</v>
      </c>
      <c r="E14" s="84">
        <v>33</v>
      </c>
      <c r="F14" s="84">
        <f t="shared" si="0"/>
        <v>0</v>
      </c>
      <c r="G14" s="180"/>
      <c r="H14" s="181"/>
      <c r="I14" s="182"/>
    </row>
    <row r="15" spans="1:9" x14ac:dyDescent="0.3">
      <c r="A15" s="89" t="s">
        <v>269</v>
      </c>
      <c r="B15" s="56" t="s">
        <v>16</v>
      </c>
      <c r="C15" s="57" t="s">
        <v>9</v>
      </c>
      <c r="D15" s="57">
        <v>0</v>
      </c>
      <c r="E15" s="84">
        <v>100</v>
      </c>
      <c r="F15" s="84">
        <f t="shared" si="0"/>
        <v>0</v>
      </c>
      <c r="G15" s="180"/>
      <c r="H15" s="181"/>
      <c r="I15" s="182"/>
    </row>
    <row r="16" spans="1:9" x14ac:dyDescent="0.3">
      <c r="A16" s="89" t="s">
        <v>270</v>
      </c>
      <c r="B16" s="58" t="s">
        <v>154</v>
      </c>
      <c r="C16" s="57" t="s">
        <v>238</v>
      </c>
      <c r="D16" s="57">
        <v>0</v>
      </c>
      <c r="E16" s="84">
        <v>125</v>
      </c>
      <c r="F16" s="84">
        <f t="shared" si="0"/>
        <v>0</v>
      </c>
      <c r="G16" s="180"/>
      <c r="H16" s="181"/>
      <c r="I16" s="182"/>
    </row>
    <row r="17" spans="1:9" x14ac:dyDescent="0.3">
      <c r="A17" s="89" t="s">
        <v>271</v>
      </c>
      <c r="B17" s="56" t="s">
        <v>18</v>
      </c>
      <c r="C17" s="57" t="s">
        <v>19</v>
      </c>
      <c r="D17" s="57">
        <v>0</v>
      </c>
      <c r="E17" s="84">
        <v>2000</v>
      </c>
      <c r="F17" s="84">
        <f t="shared" si="0"/>
        <v>0</v>
      </c>
      <c r="G17" s="228"/>
      <c r="H17" s="229"/>
      <c r="I17" s="230"/>
    </row>
    <row r="18" spans="1:9" ht="15" thickBot="1" x14ac:dyDescent="0.35">
      <c r="A18" s="90"/>
      <c r="B18" s="154" t="s">
        <v>41</v>
      </c>
      <c r="C18" s="59"/>
      <c r="D18" s="59"/>
      <c r="E18" s="59"/>
      <c r="F18" s="148">
        <f>SUM(F9:F17)</f>
        <v>0</v>
      </c>
      <c r="G18" s="183"/>
      <c r="H18" s="184"/>
      <c r="I18" s="185"/>
    </row>
    <row r="19" spans="1:9" ht="15" thickBot="1" x14ac:dyDescent="0.35">
      <c r="A19" s="85">
        <v>3</v>
      </c>
      <c r="B19" s="60" t="s">
        <v>155</v>
      </c>
      <c r="C19" s="61"/>
      <c r="D19" s="54"/>
      <c r="E19" s="166"/>
      <c r="F19" s="54"/>
      <c r="G19" s="234"/>
      <c r="H19" s="235"/>
      <c r="I19" s="236"/>
    </row>
    <row r="20" spans="1:9" x14ac:dyDescent="0.3">
      <c r="A20" s="91" t="s">
        <v>17</v>
      </c>
      <c r="B20" s="62" t="s">
        <v>23</v>
      </c>
      <c r="C20" s="63"/>
      <c r="D20" s="165"/>
      <c r="E20" s="164"/>
      <c r="F20" s="66"/>
      <c r="G20" s="198"/>
      <c r="H20" s="199"/>
      <c r="I20" s="200"/>
    </row>
    <row r="21" spans="1:9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9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/>
      <c r="H22" s="181"/>
      <c r="I22" s="182"/>
    </row>
    <row r="23" spans="1:9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/>
      <c r="H23" s="181"/>
      <c r="I23" s="182"/>
    </row>
    <row r="24" spans="1:9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/>
      <c r="H24" s="181"/>
      <c r="I24" s="182"/>
    </row>
    <row r="25" spans="1:9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9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/>
      <c r="H26" s="181"/>
      <c r="I26" s="182"/>
    </row>
    <row r="27" spans="1:9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/>
      <c r="H27" s="181"/>
      <c r="I27" s="182"/>
    </row>
    <row r="28" spans="1:9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/>
      <c r="H28" s="196"/>
      <c r="I28" s="197"/>
    </row>
    <row r="29" spans="1:9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9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/>
      <c r="H30" s="181"/>
      <c r="I30" s="182"/>
    </row>
    <row r="31" spans="1:9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/>
      <c r="H31" s="181"/>
      <c r="I31" s="182"/>
    </row>
    <row r="32" spans="1:9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/>
      <c r="H32" s="181"/>
      <c r="I32" s="182"/>
    </row>
    <row r="33" spans="1:9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/>
      <c r="H33" s="181"/>
      <c r="I33" s="182"/>
    </row>
    <row r="34" spans="1:9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/>
      <c r="H35" s="181"/>
      <c r="I35" s="182"/>
    </row>
    <row r="36" spans="1:9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/>
      <c r="H36" s="215"/>
      <c r="I36" s="216"/>
    </row>
    <row r="37" spans="1:9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/>
      <c r="H39" s="181"/>
      <c r="I39" s="182"/>
    </row>
    <row r="40" spans="1:9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/>
      <c r="H40" s="181"/>
      <c r="I40" s="182"/>
    </row>
    <row r="41" spans="1:9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/>
      <c r="H42" s="181"/>
      <c r="I42" s="182"/>
    </row>
    <row r="43" spans="1:9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/>
      <c r="H43" s="181"/>
      <c r="I43" s="182"/>
    </row>
    <row r="44" spans="1:9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x14ac:dyDescent="0.3">
      <c r="A45" s="85">
        <v>4</v>
      </c>
      <c r="B45" s="60" t="s">
        <v>221</v>
      </c>
      <c r="C45" s="61"/>
      <c r="D45" s="54"/>
      <c r="E45" s="166"/>
      <c r="F45" s="54"/>
      <c r="G45" s="189"/>
      <c r="H45" s="190"/>
      <c r="I45" s="191"/>
    </row>
    <row r="46" spans="1:9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x14ac:dyDescent="0.3">
      <c r="A48" s="85">
        <v>5</v>
      </c>
      <c r="B48" s="60" t="s">
        <v>157</v>
      </c>
      <c r="C48" s="61"/>
      <c r="D48" s="54"/>
      <c r="E48" s="166"/>
      <c r="F48" s="54"/>
      <c r="G48" s="189"/>
      <c r="H48" s="190"/>
      <c r="I48" s="191"/>
    </row>
    <row r="49" spans="1:9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/>
      <c r="H50" s="181"/>
      <c r="I50" s="182"/>
    </row>
    <row r="51" spans="1:9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/>
      <c r="H52" s="181"/>
      <c r="I52" s="182"/>
    </row>
    <row r="53" spans="1:9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/>
      <c r="H53" s="181"/>
      <c r="I53" s="182"/>
    </row>
    <row r="54" spans="1:9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/>
      <c r="H55" s="181"/>
      <c r="I55" s="182"/>
    </row>
    <row r="56" spans="1:9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/>
      <c r="H56" s="181"/>
      <c r="I56" s="182"/>
    </row>
    <row r="57" spans="1:9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/>
      <c r="H58" s="181"/>
      <c r="I58" s="182"/>
    </row>
    <row r="59" spans="1:9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/>
      <c r="H59" s="181"/>
      <c r="I59" s="182"/>
    </row>
    <row r="60" spans="1:9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/>
      <c r="H61" s="181"/>
      <c r="I61" s="182"/>
    </row>
    <row r="62" spans="1:9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/>
      <c r="H63" s="181"/>
      <c r="I63" s="182"/>
    </row>
    <row r="64" spans="1:9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/>
      <c r="H64" s="181"/>
      <c r="I64" s="182"/>
    </row>
    <row r="65" spans="1:9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/>
      <c r="H65" s="181"/>
      <c r="I65" s="182"/>
    </row>
    <row r="66" spans="1:9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/>
      <c r="H66" s="181"/>
      <c r="I66" s="182"/>
    </row>
    <row r="67" spans="1:9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9" x14ac:dyDescent="0.3">
      <c r="A68" s="85">
        <v>6</v>
      </c>
      <c r="B68" s="60" t="s">
        <v>149</v>
      </c>
      <c r="C68" s="61"/>
      <c r="D68" s="54"/>
      <c r="E68" s="166"/>
      <c r="F68" s="54"/>
      <c r="G68" s="177"/>
      <c r="H68" s="178"/>
      <c r="I68" s="179"/>
    </row>
    <row r="69" spans="1:9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9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/>
      <c r="H70" s="181"/>
      <c r="I70" s="182"/>
    </row>
    <row r="71" spans="1:9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/>
      <c r="H71" s="181"/>
      <c r="I71" s="182"/>
    </row>
    <row r="72" spans="1:9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9" x14ac:dyDescent="0.3">
      <c r="A73" s="85">
        <v>7</v>
      </c>
      <c r="B73" s="60" t="s">
        <v>151</v>
      </c>
      <c r="C73" s="61"/>
      <c r="D73" s="54"/>
      <c r="E73" s="166"/>
      <c r="F73" s="54"/>
      <c r="G73" s="177"/>
      <c r="H73" s="178"/>
      <c r="I73" s="179"/>
    </row>
    <row r="74" spans="1:9" x14ac:dyDescent="0.3">
      <c r="A74" s="94" t="s">
        <v>150</v>
      </c>
      <c r="B74" s="82" t="s">
        <v>222</v>
      </c>
      <c r="C74" s="155" t="s">
        <v>230</v>
      </c>
      <c r="D74" s="71">
        <v>0</v>
      </c>
      <c r="E74" s="150">
        <v>25</v>
      </c>
      <c r="F74" s="150">
        <f>D74*E74</f>
        <v>0</v>
      </c>
      <c r="G74" s="180"/>
      <c r="H74" s="181"/>
      <c r="I74" s="182"/>
    </row>
    <row r="75" spans="1:9" ht="15" thickBot="1" x14ac:dyDescent="0.35">
      <c r="A75" s="90"/>
      <c r="B75" s="154" t="s">
        <v>85</v>
      </c>
      <c r="C75" s="59"/>
      <c r="D75" s="59"/>
      <c r="E75" s="59"/>
      <c r="F75" s="148">
        <f>SUM(F74)</f>
        <v>0</v>
      </c>
      <c r="G75" s="183"/>
      <c r="H75" s="184"/>
      <c r="I75" s="185"/>
    </row>
    <row r="76" spans="1:9" ht="15" thickBot="1" x14ac:dyDescent="0.35">
      <c r="A76" s="95"/>
      <c r="B76" s="81"/>
      <c r="C76" s="83"/>
      <c r="D76" s="83"/>
      <c r="E76" s="83"/>
      <c r="F76" s="83"/>
    </row>
    <row r="77" spans="1:9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0</v>
      </c>
    </row>
    <row r="78" spans="1:9" ht="15" thickBot="1" x14ac:dyDescent="0.35"/>
    <row r="79" spans="1:9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9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7:I7"/>
    <mergeCell ref="G13:I13"/>
    <mergeCell ref="B1:I1"/>
    <mergeCell ref="D2:E2"/>
    <mergeCell ref="D3:E3"/>
    <mergeCell ref="D4:E4"/>
    <mergeCell ref="D5:E5"/>
    <mergeCell ref="G20:I20"/>
    <mergeCell ref="G8:I8"/>
    <mergeCell ref="G9:I9"/>
    <mergeCell ref="G10:I10"/>
    <mergeCell ref="G11:I11"/>
    <mergeCell ref="G12:I12"/>
    <mergeCell ref="G14:I14"/>
    <mergeCell ref="G15:I15"/>
    <mergeCell ref="G16:I16"/>
    <mergeCell ref="G17:I17"/>
    <mergeCell ref="G18:I18"/>
    <mergeCell ref="G19:I19"/>
    <mergeCell ref="G32:I32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44:I44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G43:I43"/>
    <mergeCell ref="G56:I56"/>
    <mergeCell ref="G45:I45"/>
    <mergeCell ref="G46:I46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68:I68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75:I75"/>
    <mergeCell ref="D79:G79"/>
    <mergeCell ref="B80:B85"/>
    <mergeCell ref="D80:G85"/>
    <mergeCell ref="G69:I69"/>
    <mergeCell ref="G70:I70"/>
    <mergeCell ref="G71:I71"/>
    <mergeCell ref="G72:I72"/>
    <mergeCell ref="G73:I73"/>
    <mergeCell ref="G74:I74"/>
  </mergeCells>
  <pageMargins left="0.25" right="0.25" top="0.4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68C9D-6EF5-4DAE-8577-680C517E846B}">
  <dimension ref="A1:I85"/>
  <sheetViews>
    <sheetView view="pageLayout" zoomScaleNormal="90" workbookViewId="0">
      <selection activeCell="H77" sqref="H77"/>
    </sheetView>
  </sheetViews>
  <sheetFormatPr baseColWidth="10" defaultRowHeight="14.4" x14ac:dyDescent="0.3"/>
  <cols>
    <col min="1" max="1" width="5.44140625" style="86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  <col min="10" max="16384" width="11.5546875" style="1"/>
  </cols>
  <sheetData>
    <row r="1" spans="1:9" ht="58.8" customHeight="1" x14ac:dyDescent="0.3">
      <c r="B1" s="224" t="s">
        <v>241</v>
      </c>
      <c r="C1" s="224"/>
      <c r="D1" s="224"/>
      <c r="E1" s="224"/>
      <c r="F1" s="224"/>
      <c r="G1" s="224"/>
      <c r="H1" s="224"/>
      <c r="I1" s="224"/>
    </row>
    <row r="2" spans="1:9" ht="20.399999999999999" customHeight="1" x14ac:dyDescent="0.3">
      <c r="C2" s="11" t="s">
        <v>0</v>
      </c>
      <c r="D2" s="237" t="s">
        <v>36</v>
      </c>
      <c r="E2" s="237"/>
      <c r="F2" s="8"/>
    </row>
    <row r="3" spans="1:9" x14ac:dyDescent="0.3">
      <c r="C3" s="11" t="s">
        <v>1</v>
      </c>
      <c r="D3" s="217" t="s">
        <v>251</v>
      </c>
      <c r="E3" s="217"/>
      <c r="F3" s="9"/>
    </row>
    <row r="4" spans="1:9" x14ac:dyDescent="0.3">
      <c r="C4" s="11" t="s">
        <v>2</v>
      </c>
      <c r="D4" s="201"/>
      <c r="E4" s="201"/>
      <c r="F4" s="9"/>
    </row>
    <row r="5" spans="1:9" x14ac:dyDescent="0.3">
      <c r="C5" s="11" t="s">
        <v>3</v>
      </c>
      <c r="D5" s="217" t="s">
        <v>242</v>
      </c>
      <c r="E5" s="217"/>
      <c r="F5" s="9"/>
    </row>
    <row r="6" spans="1:9" ht="15" thickBot="1" x14ac:dyDescent="0.35">
      <c r="A6" s="87"/>
      <c r="B6" s="2"/>
      <c r="C6" s="9"/>
      <c r="D6" s="9"/>
      <c r="E6" s="9"/>
      <c r="F6" s="9"/>
    </row>
    <row r="7" spans="1:9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9" ht="15" thickBot="1" x14ac:dyDescent="0.35">
      <c r="A8" s="85" t="s">
        <v>264</v>
      </c>
      <c r="B8" s="53" t="s">
        <v>261</v>
      </c>
      <c r="C8" s="54"/>
      <c r="D8" s="54"/>
      <c r="E8" s="166"/>
      <c r="F8" s="54"/>
      <c r="G8" s="231"/>
      <c r="H8" s="232"/>
      <c r="I8" s="233"/>
    </row>
    <row r="9" spans="1:9" x14ac:dyDescent="0.3">
      <c r="A9" s="89" t="s">
        <v>263</v>
      </c>
      <c r="B9" s="56" t="s">
        <v>14</v>
      </c>
      <c r="C9" s="57" t="s">
        <v>9</v>
      </c>
      <c r="D9" s="57">
        <v>0</v>
      </c>
      <c r="E9" s="84">
        <v>916</v>
      </c>
      <c r="F9" s="84">
        <f t="shared" ref="F9:F17" si="0">D9*E9</f>
        <v>0</v>
      </c>
      <c r="G9" s="225"/>
      <c r="H9" s="226"/>
      <c r="I9" s="227"/>
    </row>
    <row r="10" spans="1:9" x14ac:dyDescent="0.3">
      <c r="A10" s="89" t="s">
        <v>265</v>
      </c>
      <c r="B10" s="56" t="s">
        <v>13</v>
      </c>
      <c r="C10" s="57" t="s">
        <v>9</v>
      </c>
      <c r="D10" s="57">
        <v>0</v>
      </c>
      <c r="E10" s="84">
        <v>625</v>
      </c>
      <c r="F10" s="84">
        <f>D10*E10</f>
        <v>0</v>
      </c>
      <c r="G10" s="180"/>
      <c r="H10" s="181"/>
      <c r="I10" s="182"/>
    </row>
    <row r="11" spans="1:9" x14ac:dyDescent="0.3">
      <c r="A11" s="89" t="s">
        <v>266</v>
      </c>
      <c r="B11" s="56" t="s">
        <v>262</v>
      </c>
      <c r="C11" s="57" t="s">
        <v>9</v>
      </c>
      <c r="D11" s="57">
        <v>0</v>
      </c>
      <c r="E11" s="84">
        <v>625</v>
      </c>
      <c r="F11" s="84">
        <f t="shared" si="0"/>
        <v>0</v>
      </c>
      <c r="G11" s="180"/>
      <c r="H11" s="181"/>
      <c r="I11" s="182"/>
    </row>
    <row r="12" spans="1:9" x14ac:dyDescent="0.3">
      <c r="A12" s="89" t="s">
        <v>267</v>
      </c>
      <c r="B12" s="56" t="s">
        <v>272</v>
      </c>
      <c r="C12" s="57" t="s">
        <v>9</v>
      </c>
      <c r="D12" s="57">
        <v>0</v>
      </c>
      <c r="E12" s="84">
        <v>200</v>
      </c>
      <c r="F12" s="84">
        <f t="shared" si="0"/>
        <v>0</v>
      </c>
      <c r="G12" s="180"/>
      <c r="H12" s="181"/>
      <c r="I12" s="182"/>
    </row>
    <row r="13" spans="1:9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/>
      <c r="H13" s="181"/>
      <c r="I13" s="182"/>
    </row>
    <row r="14" spans="1:9" x14ac:dyDescent="0.3">
      <c r="A14" s="89" t="s">
        <v>268</v>
      </c>
      <c r="B14" s="56" t="s">
        <v>15</v>
      </c>
      <c r="C14" s="57" t="s">
        <v>238</v>
      </c>
      <c r="D14" s="57">
        <v>0</v>
      </c>
      <c r="E14" s="84">
        <v>33</v>
      </c>
      <c r="F14" s="84">
        <f t="shared" si="0"/>
        <v>0</v>
      </c>
      <c r="G14" s="180"/>
      <c r="H14" s="181"/>
      <c r="I14" s="182"/>
    </row>
    <row r="15" spans="1:9" x14ac:dyDescent="0.3">
      <c r="A15" s="89" t="s">
        <v>269</v>
      </c>
      <c r="B15" s="56" t="s">
        <v>16</v>
      </c>
      <c r="C15" s="57" t="s">
        <v>9</v>
      </c>
      <c r="D15" s="57">
        <v>0</v>
      </c>
      <c r="E15" s="84">
        <v>100</v>
      </c>
      <c r="F15" s="84">
        <f t="shared" si="0"/>
        <v>0</v>
      </c>
      <c r="G15" s="180"/>
      <c r="H15" s="181"/>
      <c r="I15" s="182"/>
    </row>
    <row r="16" spans="1:9" x14ac:dyDescent="0.3">
      <c r="A16" s="89" t="s">
        <v>270</v>
      </c>
      <c r="B16" s="58" t="s">
        <v>154</v>
      </c>
      <c r="C16" s="57" t="s">
        <v>238</v>
      </c>
      <c r="D16" s="57">
        <v>0</v>
      </c>
      <c r="E16" s="84">
        <v>125</v>
      </c>
      <c r="F16" s="84">
        <f t="shared" si="0"/>
        <v>0</v>
      </c>
      <c r="G16" s="180"/>
      <c r="H16" s="181"/>
      <c r="I16" s="182"/>
    </row>
    <row r="17" spans="1:9" x14ac:dyDescent="0.3">
      <c r="A17" s="89" t="s">
        <v>271</v>
      </c>
      <c r="B17" s="56" t="s">
        <v>18</v>
      </c>
      <c r="C17" s="57" t="s">
        <v>19</v>
      </c>
      <c r="D17" s="57">
        <v>0</v>
      </c>
      <c r="E17" s="84">
        <v>2000</v>
      </c>
      <c r="F17" s="84">
        <f t="shared" si="0"/>
        <v>0</v>
      </c>
      <c r="G17" s="228"/>
      <c r="H17" s="229"/>
      <c r="I17" s="230"/>
    </row>
    <row r="18" spans="1:9" ht="15" thickBot="1" x14ac:dyDescent="0.35">
      <c r="A18" s="90"/>
      <c r="B18" s="154" t="s">
        <v>41</v>
      </c>
      <c r="C18" s="59"/>
      <c r="D18" s="59"/>
      <c r="E18" s="59"/>
      <c r="F18" s="148">
        <f>SUM(F9:F17)</f>
        <v>0</v>
      </c>
      <c r="G18" s="183"/>
      <c r="H18" s="184"/>
      <c r="I18" s="185"/>
    </row>
    <row r="19" spans="1:9" ht="15" thickBot="1" x14ac:dyDescent="0.35">
      <c r="A19" s="85">
        <v>3</v>
      </c>
      <c r="B19" s="60" t="s">
        <v>155</v>
      </c>
      <c r="C19" s="61"/>
      <c r="D19" s="54"/>
      <c r="E19" s="166"/>
      <c r="F19" s="54"/>
      <c r="G19" s="234"/>
      <c r="H19" s="235"/>
      <c r="I19" s="236"/>
    </row>
    <row r="20" spans="1:9" x14ac:dyDescent="0.3">
      <c r="A20" s="91" t="s">
        <v>17</v>
      </c>
      <c r="B20" s="62" t="s">
        <v>23</v>
      </c>
      <c r="C20" s="63"/>
      <c r="D20" s="165"/>
      <c r="E20" s="164"/>
      <c r="F20" s="66"/>
      <c r="G20" s="198"/>
      <c r="H20" s="199"/>
      <c r="I20" s="200"/>
    </row>
    <row r="21" spans="1:9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9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/>
      <c r="H22" s="181"/>
      <c r="I22" s="182"/>
    </row>
    <row r="23" spans="1:9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/>
      <c r="H23" s="181"/>
      <c r="I23" s="182"/>
    </row>
    <row r="24" spans="1:9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/>
      <c r="H24" s="181"/>
      <c r="I24" s="182"/>
    </row>
    <row r="25" spans="1:9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9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/>
      <c r="H26" s="181"/>
      <c r="I26" s="182"/>
    </row>
    <row r="27" spans="1:9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/>
      <c r="H27" s="181"/>
      <c r="I27" s="182"/>
    </row>
    <row r="28" spans="1:9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/>
      <c r="H28" s="196"/>
      <c r="I28" s="197"/>
    </row>
    <row r="29" spans="1:9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9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/>
      <c r="H30" s="181"/>
      <c r="I30" s="182"/>
    </row>
    <row r="31" spans="1:9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/>
      <c r="H31" s="181"/>
      <c r="I31" s="182"/>
    </row>
    <row r="32" spans="1:9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/>
      <c r="H32" s="181"/>
      <c r="I32" s="182"/>
    </row>
    <row r="33" spans="1:9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/>
      <c r="H33" s="181"/>
      <c r="I33" s="182"/>
    </row>
    <row r="34" spans="1:9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/>
      <c r="H35" s="181"/>
      <c r="I35" s="182"/>
    </row>
    <row r="36" spans="1:9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/>
      <c r="H36" s="215"/>
      <c r="I36" s="216"/>
    </row>
    <row r="37" spans="1:9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/>
      <c r="H39" s="181"/>
      <c r="I39" s="182"/>
    </row>
    <row r="40" spans="1:9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/>
      <c r="H40" s="181"/>
      <c r="I40" s="182"/>
    </row>
    <row r="41" spans="1:9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/>
      <c r="H42" s="181"/>
      <c r="I42" s="182"/>
    </row>
    <row r="43" spans="1:9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/>
      <c r="H43" s="181"/>
      <c r="I43" s="182"/>
    </row>
    <row r="44" spans="1:9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x14ac:dyDescent="0.3">
      <c r="A45" s="85">
        <v>4</v>
      </c>
      <c r="B45" s="60" t="s">
        <v>221</v>
      </c>
      <c r="C45" s="61"/>
      <c r="D45" s="54"/>
      <c r="E45" s="166"/>
      <c r="F45" s="54"/>
      <c r="G45" s="189"/>
      <c r="H45" s="190"/>
      <c r="I45" s="191"/>
    </row>
    <row r="46" spans="1:9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x14ac:dyDescent="0.3">
      <c r="A48" s="85">
        <v>5</v>
      </c>
      <c r="B48" s="60" t="s">
        <v>157</v>
      </c>
      <c r="C48" s="61"/>
      <c r="D48" s="54"/>
      <c r="E48" s="166"/>
      <c r="F48" s="54"/>
      <c r="G48" s="189"/>
      <c r="H48" s="190"/>
      <c r="I48" s="191"/>
    </row>
    <row r="49" spans="1:9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/>
      <c r="H50" s="181"/>
      <c r="I50" s="182"/>
    </row>
    <row r="51" spans="1:9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/>
      <c r="H52" s="181"/>
      <c r="I52" s="182"/>
    </row>
    <row r="53" spans="1:9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/>
      <c r="H53" s="181"/>
      <c r="I53" s="182"/>
    </row>
    <row r="54" spans="1:9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/>
      <c r="H55" s="181"/>
      <c r="I55" s="182"/>
    </row>
    <row r="56" spans="1:9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/>
      <c r="H56" s="181"/>
      <c r="I56" s="182"/>
    </row>
    <row r="57" spans="1:9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/>
      <c r="H58" s="181"/>
      <c r="I58" s="182"/>
    </row>
    <row r="59" spans="1:9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/>
      <c r="H59" s="181"/>
      <c r="I59" s="182"/>
    </row>
    <row r="60" spans="1:9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/>
      <c r="H61" s="181"/>
      <c r="I61" s="182"/>
    </row>
    <row r="62" spans="1:9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/>
      <c r="H63" s="181"/>
      <c r="I63" s="182"/>
    </row>
    <row r="64" spans="1:9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/>
      <c r="H64" s="181"/>
      <c r="I64" s="182"/>
    </row>
    <row r="65" spans="1:9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/>
      <c r="H65" s="181"/>
      <c r="I65" s="182"/>
    </row>
    <row r="66" spans="1:9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/>
      <c r="H66" s="181"/>
      <c r="I66" s="182"/>
    </row>
    <row r="67" spans="1:9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9" x14ac:dyDescent="0.3">
      <c r="A68" s="85">
        <v>6</v>
      </c>
      <c r="B68" s="60" t="s">
        <v>149</v>
      </c>
      <c r="C68" s="61"/>
      <c r="D68" s="54"/>
      <c r="E68" s="166"/>
      <c r="F68" s="54"/>
      <c r="G68" s="177"/>
      <c r="H68" s="178"/>
      <c r="I68" s="179"/>
    </row>
    <row r="69" spans="1:9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9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/>
      <c r="H70" s="181"/>
      <c r="I70" s="182"/>
    </row>
    <row r="71" spans="1:9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/>
      <c r="H71" s="181"/>
      <c r="I71" s="182"/>
    </row>
    <row r="72" spans="1:9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9" x14ac:dyDescent="0.3">
      <c r="A73" s="85">
        <v>7</v>
      </c>
      <c r="B73" s="60" t="s">
        <v>151</v>
      </c>
      <c r="C73" s="61"/>
      <c r="D73" s="54"/>
      <c r="E73" s="166"/>
      <c r="F73" s="54"/>
      <c r="G73" s="177"/>
      <c r="H73" s="178"/>
      <c r="I73" s="179"/>
    </row>
    <row r="74" spans="1:9" x14ac:dyDescent="0.3">
      <c r="A74" s="94" t="s">
        <v>150</v>
      </c>
      <c r="B74" s="82" t="s">
        <v>222</v>
      </c>
      <c r="C74" s="155" t="s">
        <v>230</v>
      </c>
      <c r="D74" s="71">
        <v>0</v>
      </c>
      <c r="E74" s="150">
        <v>25</v>
      </c>
      <c r="F74" s="150">
        <f>D74*E74</f>
        <v>0</v>
      </c>
      <c r="G74" s="180"/>
      <c r="H74" s="181"/>
      <c r="I74" s="182"/>
    </row>
    <row r="75" spans="1:9" ht="15" thickBot="1" x14ac:dyDescent="0.35">
      <c r="A75" s="90"/>
      <c r="B75" s="154" t="s">
        <v>85</v>
      </c>
      <c r="C75" s="59"/>
      <c r="D75" s="59"/>
      <c r="E75" s="59"/>
      <c r="F75" s="148">
        <f>SUM(F74)</f>
        <v>0</v>
      </c>
      <c r="G75" s="183"/>
      <c r="H75" s="184"/>
      <c r="I75" s="185"/>
    </row>
    <row r="76" spans="1:9" ht="15" thickBot="1" x14ac:dyDescent="0.35">
      <c r="A76" s="95"/>
      <c r="B76" s="81"/>
      <c r="C76" s="83"/>
      <c r="D76" s="83"/>
      <c r="E76" s="83"/>
      <c r="F76" s="83"/>
    </row>
    <row r="77" spans="1:9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0</v>
      </c>
    </row>
    <row r="78" spans="1:9" ht="15" thickBot="1" x14ac:dyDescent="0.35"/>
    <row r="79" spans="1:9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9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7:I7"/>
    <mergeCell ref="G13:I13"/>
    <mergeCell ref="B1:I1"/>
    <mergeCell ref="D2:E2"/>
    <mergeCell ref="D3:E3"/>
    <mergeCell ref="D4:E4"/>
    <mergeCell ref="D5:E5"/>
    <mergeCell ref="G20:I20"/>
    <mergeCell ref="G8:I8"/>
    <mergeCell ref="G9:I9"/>
    <mergeCell ref="G10:I10"/>
    <mergeCell ref="G11:I11"/>
    <mergeCell ref="G12:I12"/>
    <mergeCell ref="G14:I14"/>
    <mergeCell ref="G15:I15"/>
    <mergeCell ref="G16:I16"/>
    <mergeCell ref="G17:I17"/>
    <mergeCell ref="G18:I18"/>
    <mergeCell ref="G19:I19"/>
    <mergeCell ref="G32:I32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44:I44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G43:I43"/>
    <mergeCell ref="G56:I56"/>
    <mergeCell ref="G45:I45"/>
    <mergeCell ref="G46:I46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68:I68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75:I75"/>
    <mergeCell ref="D79:G79"/>
    <mergeCell ref="B80:B85"/>
    <mergeCell ref="D80:G85"/>
    <mergeCell ref="G69:I69"/>
    <mergeCell ref="G70:I70"/>
    <mergeCell ref="G71:I71"/>
    <mergeCell ref="G72:I72"/>
    <mergeCell ref="G73:I73"/>
    <mergeCell ref="G74:I74"/>
  </mergeCells>
  <pageMargins left="0.25" right="0.25" top="0.4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C8FC9-E25A-4C3F-AB11-003D3EAD1170}">
  <dimension ref="A1:I85"/>
  <sheetViews>
    <sheetView view="pageLayout" zoomScaleNormal="90" workbookViewId="0">
      <selection activeCell="H6" sqref="H6"/>
    </sheetView>
  </sheetViews>
  <sheetFormatPr baseColWidth="10" defaultRowHeight="14.4" x14ac:dyDescent="0.3"/>
  <cols>
    <col min="1" max="1" width="5.44140625" style="86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  <col min="10" max="16384" width="11.5546875" style="1"/>
  </cols>
  <sheetData>
    <row r="1" spans="1:9" ht="58.8" customHeight="1" x14ac:dyDescent="0.3">
      <c r="B1" s="224" t="s">
        <v>243</v>
      </c>
      <c r="C1" s="224"/>
      <c r="D1" s="224"/>
      <c r="E1" s="224"/>
      <c r="F1" s="224"/>
      <c r="G1" s="224"/>
      <c r="H1" s="224"/>
      <c r="I1" s="224"/>
    </row>
    <row r="2" spans="1:9" ht="20.399999999999999" customHeight="1" x14ac:dyDescent="0.3">
      <c r="C2" s="11" t="s">
        <v>0</v>
      </c>
      <c r="D2" s="237" t="s">
        <v>36</v>
      </c>
      <c r="E2" s="237"/>
      <c r="F2" s="8"/>
    </row>
    <row r="3" spans="1:9" x14ac:dyDescent="0.3">
      <c r="C3" s="11" t="s">
        <v>1</v>
      </c>
      <c r="D3" s="217" t="s">
        <v>251</v>
      </c>
      <c r="E3" s="217"/>
      <c r="F3" s="9"/>
    </row>
    <row r="4" spans="1:9" x14ac:dyDescent="0.3">
      <c r="C4" s="11" t="s">
        <v>2</v>
      </c>
      <c r="D4" s="201"/>
      <c r="E4" s="201"/>
      <c r="F4" s="9"/>
    </row>
    <row r="5" spans="1:9" x14ac:dyDescent="0.3">
      <c r="C5" s="11" t="s">
        <v>3</v>
      </c>
      <c r="D5" s="217" t="s">
        <v>260</v>
      </c>
      <c r="E5" s="217"/>
      <c r="F5" s="9"/>
    </row>
    <row r="6" spans="1:9" ht="15" thickBot="1" x14ac:dyDescent="0.35">
      <c r="A6" s="87"/>
      <c r="B6" s="2"/>
      <c r="C6" s="9"/>
      <c r="D6" s="9"/>
      <c r="E6" s="9"/>
      <c r="F6" s="9"/>
    </row>
    <row r="7" spans="1:9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9" ht="15" thickBot="1" x14ac:dyDescent="0.35">
      <c r="A8" s="85" t="s">
        <v>264</v>
      </c>
      <c r="B8" s="53" t="s">
        <v>261</v>
      </c>
      <c r="C8" s="54"/>
      <c r="D8" s="54"/>
      <c r="E8" s="169"/>
      <c r="F8" s="54"/>
      <c r="G8" s="231"/>
      <c r="H8" s="232"/>
      <c r="I8" s="233"/>
    </row>
    <row r="9" spans="1:9" x14ac:dyDescent="0.3">
      <c r="A9" s="89" t="s">
        <v>263</v>
      </c>
      <c r="B9" s="56" t="s">
        <v>14</v>
      </c>
      <c r="C9" s="57" t="s">
        <v>9</v>
      </c>
      <c r="D9" s="57">
        <v>0</v>
      </c>
      <c r="E9" s="84">
        <v>916</v>
      </c>
      <c r="F9" s="84">
        <f t="shared" ref="F9:F17" si="0">D9*E9</f>
        <v>0</v>
      </c>
      <c r="G9" s="225"/>
      <c r="H9" s="226"/>
      <c r="I9" s="227"/>
    </row>
    <row r="10" spans="1:9" x14ac:dyDescent="0.3">
      <c r="A10" s="89" t="s">
        <v>265</v>
      </c>
      <c r="B10" s="56" t="s">
        <v>13</v>
      </c>
      <c r="C10" s="57" t="s">
        <v>9</v>
      </c>
      <c r="D10" s="57">
        <v>0</v>
      </c>
      <c r="E10" s="84">
        <v>625</v>
      </c>
      <c r="F10" s="84">
        <f>D10*E10</f>
        <v>0</v>
      </c>
      <c r="G10" s="180"/>
      <c r="H10" s="181"/>
      <c r="I10" s="182"/>
    </row>
    <row r="11" spans="1:9" x14ac:dyDescent="0.3">
      <c r="A11" s="89" t="s">
        <v>266</v>
      </c>
      <c r="B11" s="56" t="s">
        <v>262</v>
      </c>
      <c r="C11" s="57" t="s">
        <v>9</v>
      </c>
      <c r="D11" s="57">
        <v>0</v>
      </c>
      <c r="E11" s="84">
        <v>625</v>
      </c>
      <c r="F11" s="84">
        <f t="shared" si="0"/>
        <v>0</v>
      </c>
      <c r="G11" s="180"/>
      <c r="H11" s="181"/>
      <c r="I11" s="182"/>
    </row>
    <row r="12" spans="1:9" x14ac:dyDescent="0.3">
      <c r="A12" s="89" t="s">
        <v>267</v>
      </c>
      <c r="B12" s="56" t="s">
        <v>272</v>
      </c>
      <c r="C12" s="57" t="s">
        <v>9</v>
      </c>
      <c r="D12" s="57">
        <v>0</v>
      </c>
      <c r="E12" s="84">
        <v>200</v>
      </c>
      <c r="F12" s="84">
        <f t="shared" si="0"/>
        <v>0</v>
      </c>
      <c r="G12" s="180"/>
      <c r="H12" s="181"/>
      <c r="I12" s="182"/>
    </row>
    <row r="13" spans="1:9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/>
      <c r="H13" s="181"/>
      <c r="I13" s="182"/>
    </row>
    <row r="14" spans="1:9" x14ac:dyDescent="0.3">
      <c r="A14" s="89" t="s">
        <v>268</v>
      </c>
      <c r="B14" s="56" t="s">
        <v>15</v>
      </c>
      <c r="C14" s="57" t="s">
        <v>238</v>
      </c>
      <c r="D14" s="57">
        <v>0</v>
      </c>
      <c r="E14" s="84">
        <v>33</v>
      </c>
      <c r="F14" s="84">
        <f t="shared" si="0"/>
        <v>0</v>
      </c>
      <c r="G14" s="180"/>
      <c r="H14" s="181"/>
      <c r="I14" s="182"/>
    </row>
    <row r="15" spans="1:9" x14ac:dyDescent="0.3">
      <c r="A15" s="89" t="s">
        <v>269</v>
      </c>
      <c r="B15" s="56" t="s">
        <v>16</v>
      </c>
      <c r="C15" s="57" t="s">
        <v>9</v>
      </c>
      <c r="D15" s="57">
        <v>0</v>
      </c>
      <c r="E15" s="84">
        <v>100</v>
      </c>
      <c r="F15" s="84">
        <f t="shared" si="0"/>
        <v>0</v>
      </c>
      <c r="G15" s="180"/>
      <c r="H15" s="181"/>
      <c r="I15" s="182"/>
    </row>
    <row r="16" spans="1:9" x14ac:dyDescent="0.3">
      <c r="A16" s="89" t="s">
        <v>270</v>
      </c>
      <c r="B16" s="58" t="s">
        <v>154</v>
      </c>
      <c r="C16" s="57" t="s">
        <v>238</v>
      </c>
      <c r="D16" s="57">
        <v>0</v>
      </c>
      <c r="E16" s="84">
        <v>125</v>
      </c>
      <c r="F16" s="84">
        <f t="shared" si="0"/>
        <v>0</v>
      </c>
      <c r="G16" s="180"/>
      <c r="H16" s="181"/>
      <c r="I16" s="182"/>
    </row>
    <row r="17" spans="1:9" x14ac:dyDescent="0.3">
      <c r="A17" s="89" t="s">
        <v>271</v>
      </c>
      <c r="B17" s="56" t="s">
        <v>18</v>
      </c>
      <c r="C17" s="57" t="s">
        <v>19</v>
      </c>
      <c r="D17" s="57">
        <v>0</v>
      </c>
      <c r="E17" s="84">
        <v>2000</v>
      </c>
      <c r="F17" s="84">
        <f t="shared" si="0"/>
        <v>0</v>
      </c>
      <c r="G17" s="228"/>
      <c r="H17" s="229"/>
      <c r="I17" s="230"/>
    </row>
    <row r="18" spans="1:9" ht="15" thickBot="1" x14ac:dyDescent="0.35">
      <c r="A18" s="90"/>
      <c r="B18" s="154" t="s">
        <v>41</v>
      </c>
      <c r="C18" s="59"/>
      <c r="D18" s="59"/>
      <c r="E18" s="59"/>
      <c r="F18" s="148">
        <f>SUM(F9:F17)</f>
        <v>0</v>
      </c>
      <c r="G18" s="183"/>
      <c r="H18" s="184"/>
      <c r="I18" s="185"/>
    </row>
    <row r="19" spans="1:9" ht="15" thickBot="1" x14ac:dyDescent="0.35">
      <c r="A19" s="85">
        <v>3</v>
      </c>
      <c r="B19" s="60" t="s">
        <v>155</v>
      </c>
      <c r="C19" s="61"/>
      <c r="D19" s="54"/>
      <c r="E19" s="169"/>
      <c r="F19" s="54"/>
      <c r="G19" s="234"/>
      <c r="H19" s="235"/>
      <c r="I19" s="236"/>
    </row>
    <row r="20" spans="1:9" x14ac:dyDescent="0.3">
      <c r="A20" s="91" t="s">
        <v>17</v>
      </c>
      <c r="B20" s="62" t="s">
        <v>23</v>
      </c>
      <c r="C20" s="63"/>
      <c r="D20" s="168"/>
      <c r="E20" s="167"/>
      <c r="F20" s="66"/>
      <c r="G20" s="198"/>
      <c r="H20" s="199"/>
      <c r="I20" s="200"/>
    </row>
    <row r="21" spans="1:9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9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/>
      <c r="H22" s="181"/>
      <c r="I22" s="182"/>
    </row>
    <row r="23" spans="1:9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/>
      <c r="H23" s="181"/>
      <c r="I23" s="182"/>
    </row>
    <row r="24" spans="1:9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/>
      <c r="H24" s="181"/>
      <c r="I24" s="182"/>
    </row>
    <row r="25" spans="1:9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9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/>
      <c r="H26" s="181"/>
      <c r="I26" s="182"/>
    </row>
    <row r="27" spans="1:9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/>
      <c r="H27" s="181"/>
      <c r="I27" s="182"/>
    </row>
    <row r="28" spans="1:9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/>
      <c r="H28" s="196"/>
      <c r="I28" s="197"/>
    </row>
    <row r="29" spans="1:9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9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/>
      <c r="H30" s="181"/>
      <c r="I30" s="182"/>
    </row>
    <row r="31" spans="1:9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/>
      <c r="H31" s="181"/>
      <c r="I31" s="182"/>
    </row>
    <row r="32" spans="1:9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/>
      <c r="H32" s="181"/>
      <c r="I32" s="182"/>
    </row>
    <row r="33" spans="1:9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/>
      <c r="H33" s="181"/>
      <c r="I33" s="182"/>
    </row>
    <row r="34" spans="1:9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/>
      <c r="H35" s="181"/>
      <c r="I35" s="182"/>
    </row>
    <row r="36" spans="1:9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/>
      <c r="H36" s="215"/>
      <c r="I36" s="216"/>
    </row>
    <row r="37" spans="1:9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/>
      <c r="H39" s="181"/>
      <c r="I39" s="182"/>
    </row>
    <row r="40" spans="1:9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/>
      <c r="H40" s="181"/>
      <c r="I40" s="182"/>
    </row>
    <row r="41" spans="1:9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/>
      <c r="H42" s="181"/>
      <c r="I42" s="182"/>
    </row>
    <row r="43" spans="1:9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/>
      <c r="H43" s="181"/>
      <c r="I43" s="182"/>
    </row>
    <row r="44" spans="1:9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x14ac:dyDescent="0.3">
      <c r="A45" s="85">
        <v>4</v>
      </c>
      <c r="B45" s="60" t="s">
        <v>221</v>
      </c>
      <c r="C45" s="61"/>
      <c r="D45" s="54"/>
      <c r="E45" s="169"/>
      <c r="F45" s="54"/>
      <c r="G45" s="189"/>
      <c r="H45" s="190"/>
      <c r="I45" s="191"/>
    </row>
    <row r="46" spans="1:9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x14ac:dyDescent="0.3">
      <c r="A48" s="85">
        <v>5</v>
      </c>
      <c r="B48" s="60" t="s">
        <v>157</v>
      </c>
      <c r="C48" s="61"/>
      <c r="D48" s="54"/>
      <c r="E48" s="169"/>
      <c r="F48" s="54"/>
      <c r="G48" s="189"/>
      <c r="H48" s="190"/>
      <c r="I48" s="191"/>
    </row>
    <row r="49" spans="1:9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/>
      <c r="H50" s="181"/>
      <c r="I50" s="182"/>
    </row>
    <row r="51" spans="1:9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/>
      <c r="H52" s="181"/>
      <c r="I52" s="182"/>
    </row>
    <row r="53" spans="1:9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/>
      <c r="H53" s="181"/>
      <c r="I53" s="182"/>
    </row>
    <row r="54" spans="1:9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/>
      <c r="H55" s="181"/>
      <c r="I55" s="182"/>
    </row>
    <row r="56" spans="1:9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/>
      <c r="H56" s="181"/>
      <c r="I56" s="182"/>
    </row>
    <row r="57" spans="1:9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/>
      <c r="H58" s="181"/>
      <c r="I58" s="182"/>
    </row>
    <row r="59" spans="1:9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/>
      <c r="H59" s="181"/>
      <c r="I59" s="182"/>
    </row>
    <row r="60" spans="1:9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/>
      <c r="H61" s="181"/>
      <c r="I61" s="182"/>
    </row>
    <row r="62" spans="1:9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/>
      <c r="H63" s="181"/>
      <c r="I63" s="182"/>
    </row>
    <row r="64" spans="1:9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/>
      <c r="H64" s="181"/>
      <c r="I64" s="182"/>
    </row>
    <row r="65" spans="1:9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/>
      <c r="H65" s="181"/>
      <c r="I65" s="182"/>
    </row>
    <row r="66" spans="1:9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/>
      <c r="H66" s="181"/>
      <c r="I66" s="182"/>
    </row>
    <row r="67" spans="1:9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9" x14ac:dyDescent="0.3">
      <c r="A68" s="85">
        <v>6</v>
      </c>
      <c r="B68" s="60" t="s">
        <v>149</v>
      </c>
      <c r="C68" s="61"/>
      <c r="D68" s="54"/>
      <c r="E68" s="169"/>
      <c r="F68" s="54"/>
      <c r="G68" s="177"/>
      <c r="H68" s="178"/>
      <c r="I68" s="179"/>
    </row>
    <row r="69" spans="1:9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9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/>
      <c r="H70" s="181"/>
      <c r="I70" s="182"/>
    </row>
    <row r="71" spans="1:9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/>
      <c r="H71" s="181"/>
      <c r="I71" s="182"/>
    </row>
    <row r="72" spans="1:9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9" x14ac:dyDescent="0.3">
      <c r="A73" s="85">
        <v>7</v>
      </c>
      <c r="B73" s="60" t="s">
        <v>151</v>
      </c>
      <c r="C73" s="61"/>
      <c r="D73" s="54"/>
      <c r="E73" s="169"/>
      <c r="F73" s="54"/>
      <c r="G73" s="177"/>
      <c r="H73" s="178"/>
      <c r="I73" s="179"/>
    </row>
    <row r="74" spans="1:9" x14ac:dyDescent="0.3">
      <c r="A74" s="94" t="s">
        <v>150</v>
      </c>
      <c r="B74" s="82" t="s">
        <v>222</v>
      </c>
      <c r="C74" s="155" t="s">
        <v>230</v>
      </c>
      <c r="D74" s="71">
        <v>0</v>
      </c>
      <c r="E74" s="150">
        <v>25</v>
      </c>
      <c r="F74" s="150">
        <f>D74*E74</f>
        <v>0</v>
      </c>
      <c r="G74" s="180"/>
      <c r="H74" s="181"/>
      <c r="I74" s="182"/>
    </row>
    <row r="75" spans="1:9" ht="15" thickBot="1" x14ac:dyDescent="0.35">
      <c r="A75" s="90"/>
      <c r="B75" s="154" t="s">
        <v>85</v>
      </c>
      <c r="C75" s="59"/>
      <c r="D75" s="59"/>
      <c r="E75" s="59"/>
      <c r="F75" s="148">
        <f>SUM(F74)</f>
        <v>0</v>
      </c>
      <c r="G75" s="183"/>
      <c r="H75" s="184"/>
      <c r="I75" s="185"/>
    </row>
    <row r="76" spans="1:9" ht="15" thickBot="1" x14ac:dyDescent="0.35">
      <c r="A76" s="95"/>
      <c r="B76" s="81"/>
      <c r="C76" s="83"/>
      <c r="D76" s="83"/>
      <c r="E76" s="83"/>
      <c r="F76" s="83"/>
    </row>
    <row r="77" spans="1:9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0</v>
      </c>
    </row>
    <row r="78" spans="1:9" ht="15" thickBot="1" x14ac:dyDescent="0.35"/>
    <row r="79" spans="1:9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9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74:I74"/>
    <mergeCell ref="G75:I75"/>
    <mergeCell ref="D79:G79"/>
    <mergeCell ref="B80:B85"/>
    <mergeCell ref="D80:G85"/>
    <mergeCell ref="G68:I68"/>
    <mergeCell ref="G69:I69"/>
    <mergeCell ref="G70:I70"/>
    <mergeCell ref="G71:I71"/>
    <mergeCell ref="G72:I72"/>
    <mergeCell ref="G73:I73"/>
    <mergeCell ref="G62:I62"/>
    <mergeCell ref="G63:I63"/>
    <mergeCell ref="G64:I64"/>
    <mergeCell ref="G65:I65"/>
    <mergeCell ref="G66:I66"/>
    <mergeCell ref="G67:I67"/>
    <mergeCell ref="G56:I56"/>
    <mergeCell ref="G57:I57"/>
    <mergeCell ref="G58:I58"/>
    <mergeCell ref="G59:I59"/>
    <mergeCell ref="G60:I60"/>
    <mergeCell ref="G61:I61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4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D9D3-6989-4F61-ABEE-D3E8E61F7C51}">
  <dimension ref="A1:I85"/>
  <sheetViews>
    <sheetView view="pageLayout" zoomScaleNormal="90" workbookViewId="0">
      <selection activeCell="F5" sqref="F5"/>
    </sheetView>
  </sheetViews>
  <sheetFormatPr baseColWidth="10" defaultRowHeight="14.4" x14ac:dyDescent="0.3"/>
  <cols>
    <col min="1" max="1" width="5.44140625" style="86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  <col min="10" max="16384" width="11.5546875" style="1"/>
  </cols>
  <sheetData>
    <row r="1" spans="1:9" ht="58.8" customHeight="1" x14ac:dyDescent="0.3">
      <c r="B1" s="224" t="s">
        <v>244</v>
      </c>
      <c r="C1" s="224"/>
      <c r="D1" s="224"/>
      <c r="E1" s="224"/>
      <c r="F1" s="224"/>
      <c r="G1" s="224"/>
      <c r="H1" s="224"/>
      <c r="I1" s="224"/>
    </row>
    <row r="2" spans="1:9" ht="20.399999999999999" customHeight="1" x14ac:dyDescent="0.3">
      <c r="C2" s="11" t="s">
        <v>0</v>
      </c>
      <c r="D2" s="237" t="s">
        <v>36</v>
      </c>
      <c r="E2" s="237"/>
      <c r="F2" s="8"/>
    </row>
    <row r="3" spans="1:9" x14ac:dyDescent="0.3">
      <c r="C3" s="11" t="s">
        <v>1</v>
      </c>
      <c r="D3" s="217" t="s">
        <v>251</v>
      </c>
      <c r="E3" s="217"/>
      <c r="F3" s="9"/>
    </row>
    <row r="4" spans="1:9" x14ac:dyDescent="0.3">
      <c r="C4" s="11" t="s">
        <v>2</v>
      </c>
      <c r="D4" s="201"/>
      <c r="E4" s="201"/>
      <c r="F4" s="9"/>
    </row>
    <row r="5" spans="1:9" x14ac:dyDescent="0.3">
      <c r="C5" s="11" t="s">
        <v>3</v>
      </c>
      <c r="D5" s="217" t="s">
        <v>259</v>
      </c>
      <c r="E5" s="217"/>
      <c r="F5" s="9"/>
    </row>
    <row r="6" spans="1:9" ht="15" thickBot="1" x14ac:dyDescent="0.35">
      <c r="A6" s="87"/>
      <c r="B6" s="2"/>
      <c r="C6" s="9"/>
      <c r="D6" s="9"/>
      <c r="E6" s="9"/>
      <c r="F6" s="9"/>
    </row>
    <row r="7" spans="1:9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9" ht="15" thickBot="1" x14ac:dyDescent="0.35">
      <c r="A8" s="85" t="s">
        <v>264</v>
      </c>
      <c r="B8" s="53" t="s">
        <v>261</v>
      </c>
      <c r="C8" s="54"/>
      <c r="D8" s="54"/>
      <c r="E8" s="169"/>
      <c r="F8" s="54"/>
      <c r="G8" s="231"/>
      <c r="H8" s="232"/>
      <c r="I8" s="233"/>
    </row>
    <row r="9" spans="1:9" x14ac:dyDescent="0.3">
      <c r="A9" s="89" t="s">
        <v>263</v>
      </c>
      <c r="B9" s="56" t="s">
        <v>14</v>
      </c>
      <c r="C9" s="57" t="s">
        <v>9</v>
      </c>
      <c r="D9" s="57">
        <v>0</v>
      </c>
      <c r="E9" s="84">
        <v>916</v>
      </c>
      <c r="F9" s="84">
        <f t="shared" ref="F9:F17" si="0">D9*E9</f>
        <v>0</v>
      </c>
      <c r="G9" s="225"/>
      <c r="H9" s="226"/>
      <c r="I9" s="227"/>
    </row>
    <row r="10" spans="1:9" x14ac:dyDescent="0.3">
      <c r="A10" s="89" t="s">
        <v>265</v>
      </c>
      <c r="B10" s="56" t="s">
        <v>13</v>
      </c>
      <c r="C10" s="57" t="s">
        <v>9</v>
      </c>
      <c r="D10" s="57">
        <v>0</v>
      </c>
      <c r="E10" s="84">
        <v>625</v>
      </c>
      <c r="F10" s="84">
        <f>D10*E10</f>
        <v>0</v>
      </c>
      <c r="G10" s="180"/>
      <c r="H10" s="181"/>
      <c r="I10" s="182"/>
    </row>
    <row r="11" spans="1:9" x14ac:dyDescent="0.3">
      <c r="A11" s="89" t="s">
        <v>266</v>
      </c>
      <c r="B11" s="56" t="s">
        <v>262</v>
      </c>
      <c r="C11" s="57" t="s">
        <v>9</v>
      </c>
      <c r="D11" s="57">
        <v>0</v>
      </c>
      <c r="E11" s="84">
        <v>625</v>
      </c>
      <c r="F11" s="84">
        <f t="shared" si="0"/>
        <v>0</v>
      </c>
      <c r="G11" s="180"/>
      <c r="H11" s="181"/>
      <c r="I11" s="182"/>
    </row>
    <row r="12" spans="1:9" x14ac:dyDescent="0.3">
      <c r="A12" s="89" t="s">
        <v>267</v>
      </c>
      <c r="B12" s="56" t="s">
        <v>272</v>
      </c>
      <c r="C12" s="57" t="s">
        <v>9</v>
      </c>
      <c r="D12" s="57">
        <v>0</v>
      </c>
      <c r="E12" s="84">
        <v>200</v>
      </c>
      <c r="F12" s="84">
        <f t="shared" si="0"/>
        <v>0</v>
      </c>
      <c r="G12" s="180"/>
      <c r="H12" s="181"/>
      <c r="I12" s="182"/>
    </row>
    <row r="13" spans="1:9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/>
      <c r="H13" s="181"/>
      <c r="I13" s="182"/>
    </row>
    <row r="14" spans="1:9" x14ac:dyDescent="0.3">
      <c r="A14" s="89" t="s">
        <v>268</v>
      </c>
      <c r="B14" s="56" t="s">
        <v>15</v>
      </c>
      <c r="C14" s="57" t="s">
        <v>238</v>
      </c>
      <c r="D14" s="57">
        <v>0</v>
      </c>
      <c r="E14" s="84">
        <v>33</v>
      </c>
      <c r="F14" s="84">
        <f t="shared" si="0"/>
        <v>0</v>
      </c>
      <c r="G14" s="180"/>
      <c r="H14" s="181"/>
      <c r="I14" s="182"/>
    </row>
    <row r="15" spans="1:9" x14ac:dyDescent="0.3">
      <c r="A15" s="89" t="s">
        <v>269</v>
      </c>
      <c r="B15" s="56" t="s">
        <v>16</v>
      </c>
      <c r="C15" s="57" t="s">
        <v>9</v>
      </c>
      <c r="D15" s="57">
        <v>0</v>
      </c>
      <c r="E15" s="84">
        <v>100</v>
      </c>
      <c r="F15" s="84">
        <f t="shared" si="0"/>
        <v>0</v>
      </c>
      <c r="G15" s="180"/>
      <c r="H15" s="181"/>
      <c r="I15" s="182"/>
    </row>
    <row r="16" spans="1:9" x14ac:dyDescent="0.3">
      <c r="A16" s="89" t="s">
        <v>270</v>
      </c>
      <c r="B16" s="58" t="s">
        <v>154</v>
      </c>
      <c r="C16" s="57" t="s">
        <v>238</v>
      </c>
      <c r="D16" s="57">
        <v>0</v>
      </c>
      <c r="E16" s="84">
        <v>125</v>
      </c>
      <c r="F16" s="84">
        <f t="shared" si="0"/>
        <v>0</v>
      </c>
      <c r="G16" s="180"/>
      <c r="H16" s="181"/>
      <c r="I16" s="182"/>
    </row>
    <row r="17" spans="1:9" x14ac:dyDescent="0.3">
      <c r="A17" s="89" t="s">
        <v>271</v>
      </c>
      <c r="B17" s="56" t="s">
        <v>18</v>
      </c>
      <c r="C17" s="57" t="s">
        <v>19</v>
      </c>
      <c r="D17" s="57">
        <v>0</v>
      </c>
      <c r="E17" s="84">
        <v>2000</v>
      </c>
      <c r="F17" s="84">
        <f t="shared" si="0"/>
        <v>0</v>
      </c>
      <c r="G17" s="228"/>
      <c r="H17" s="229"/>
      <c r="I17" s="230"/>
    </row>
    <row r="18" spans="1:9" ht="15" thickBot="1" x14ac:dyDescent="0.35">
      <c r="A18" s="90"/>
      <c r="B18" s="154" t="s">
        <v>41</v>
      </c>
      <c r="C18" s="59"/>
      <c r="D18" s="59"/>
      <c r="E18" s="59"/>
      <c r="F18" s="148">
        <f>SUM(F9:F17)</f>
        <v>0</v>
      </c>
      <c r="G18" s="183"/>
      <c r="H18" s="184"/>
      <c r="I18" s="185"/>
    </row>
    <row r="19" spans="1:9" ht="15" thickBot="1" x14ac:dyDescent="0.35">
      <c r="A19" s="85">
        <v>3</v>
      </c>
      <c r="B19" s="60" t="s">
        <v>155</v>
      </c>
      <c r="C19" s="61"/>
      <c r="D19" s="54"/>
      <c r="E19" s="169"/>
      <c r="F19" s="54"/>
      <c r="G19" s="234"/>
      <c r="H19" s="235"/>
      <c r="I19" s="236"/>
    </row>
    <row r="20" spans="1:9" x14ac:dyDescent="0.3">
      <c r="A20" s="91" t="s">
        <v>17</v>
      </c>
      <c r="B20" s="62" t="s">
        <v>23</v>
      </c>
      <c r="C20" s="63"/>
      <c r="D20" s="168"/>
      <c r="E20" s="167"/>
      <c r="F20" s="66"/>
      <c r="G20" s="198"/>
      <c r="H20" s="199"/>
      <c r="I20" s="200"/>
    </row>
    <row r="21" spans="1:9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9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/>
      <c r="H22" s="181"/>
      <c r="I22" s="182"/>
    </row>
    <row r="23" spans="1:9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/>
      <c r="H23" s="181"/>
      <c r="I23" s="182"/>
    </row>
    <row r="24" spans="1:9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/>
      <c r="H24" s="181"/>
      <c r="I24" s="182"/>
    </row>
    <row r="25" spans="1:9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9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/>
      <c r="H26" s="181"/>
      <c r="I26" s="182"/>
    </row>
    <row r="27" spans="1:9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/>
      <c r="H27" s="181"/>
      <c r="I27" s="182"/>
    </row>
    <row r="28" spans="1:9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/>
      <c r="H28" s="196"/>
      <c r="I28" s="197"/>
    </row>
    <row r="29" spans="1:9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9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/>
      <c r="H30" s="181"/>
      <c r="I30" s="182"/>
    </row>
    <row r="31" spans="1:9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/>
      <c r="H31" s="181"/>
      <c r="I31" s="182"/>
    </row>
    <row r="32" spans="1:9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/>
      <c r="H32" s="181"/>
      <c r="I32" s="182"/>
    </row>
    <row r="33" spans="1:9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/>
      <c r="H33" s="181"/>
      <c r="I33" s="182"/>
    </row>
    <row r="34" spans="1:9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/>
      <c r="H35" s="181"/>
      <c r="I35" s="182"/>
    </row>
    <row r="36" spans="1:9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/>
      <c r="H36" s="215"/>
      <c r="I36" s="216"/>
    </row>
    <row r="37" spans="1:9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/>
      <c r="H39" s="181"/>
      <c r="I39" s="182"/>
    </row>
    <row r="40" spans="1:9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/>
      <c r="H40" s="181"/>
      <c r="I40" s="182"/>
    </row>
    <row r="41" spans="1:9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/>
      <c r="H42" s="181"/>
      <c r="I42" s="182"/>
    </row>
    <row r="43" spans="1:9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/>
      <c r="H43" s="181"/>
      <c r="I43" s="182"/>
    </row>
    <row r="44" spans="1:9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x14ac:dyDescent="0.3">
      <c r="A45" s="85">
        <v>4</v>
      </c>
      <c r="B45" s="60" t="s">
        <v>221</v>
      </c>
      <c r="C45" s="61"/>
      <c r="D45" s="54"/>
      <c r="E45" s="169"/>
      <c r="F45" s="54"/>
      <c r="G45" s="189"/>
      <c r="H45" s="190"/>
      <c r="I45" s="191"/>
    </row>
    <row r="46" spans="1:9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x14ac:dyDescent="0.3">
      <c r="A48" s="85">
        <v>5</v>
      </c>
      <c r="B48" s="60" t="s">
        <v>157</v>
      </c>
      <c r="C48" s="61"/>
      <c r="D48" s="54"/>
      <c r="E48" s="169"/>
      <c r="F48" s="54"/>
      <c r="G48" s="189"/>
      <c r="H48" s="190"/>
      <c r="I48" s="191"/>
    </row>
    <row r="49" spans="1:9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/>
      <c r="H50" s="181"/>
      <c r="I50" s="182"/>
    </row>
    <row r="51" spans="1:9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/>
      <c r="H52" s="181"/>
      <c r="I52" s="182"/>
    </row>
    <row r="53" spans="1:9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/>
      <c r="H53" s="181"/>
      <c r="I53" s="182"/>
    </row>
    <row r="54" spans="1:9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/>
      <c r="H55" s="181"/>
      <c r="I55" s="182"/>
    </row>
    <row r="56" spans="1:9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/>
      <c r="H56" s="181"/>
      <c r="I56" s="182"/>
    </row>
    <row r="57" spans="1:9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/>
      <c r="H58" s="181"/>
      <c r="I58" s="182"/>
    </row>
    <row r="59" spans="1:9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/>
      <c r="H59" s="181"/>
      <c r="I59" s="182"/>
    </row>
    <row r="60" spans="1:9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/>
      <c r="H61" s="181"/>
      <c r="I61" s="182"/>
    </row>
    <row r="62" spans="1:9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/>
      <c r="H63" s="181"/>
      <c r="I63" s="182"/>
    </row>
    <row r="64" spans="1:9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/>
      <c r="H64" s="181"/>
      <c r="I64" s="182"/>
    </row>
    <row r="65" spans="1:9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/>
      <c r="H65" s="181"/>
      <c r="I65" s="182"/>
    </row>
    <row r="66" spans="1:9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/>
      <c r="H66" s="181"/>
      <c r="I66" s="182"/>
    </row>
    <row r="67" spans="1:9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9" x14ac:dyDescent="0.3">
      <c r="A68" s="85">
        <v>6</v>
      </c>
      <c r="B68" s="60" t="s">
        <v>149</v>
      </c>
      <c r="C68" s="61"/>
      <c r="D68" s="54"/>
      <c r="E68" s="169"/>
      <c r="F68" s="54"/>
      <c r="G68" s="177"/>
      <c r="H68" s="178"/>
      <c r="I68" s="179"/>
    </row>
    <row r="69" spans="1:9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9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/>
      <c r="H70" s="181"/>
      <c r="I70" s="182"/>
    </row>
    <row r="71" spans="1:9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/>
      <c r="H71" s="181"/>
      <c r="I71" s="182"/>
    </row>
    <row r="72" spans="1:9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9" x14ac:dyDescent="0.3">
      <c r="A73" s="85">
        <v>7</v>
      </c>
      <c r="B73" s="60" t="s">
        <v>151</v>
      </c>
      <c r="C73" s="61"/>
      <c r="D73" s="54"/>
      <c r="E73" s="169"/>
      <c r="F73" s="54"/>
      <c r="G73" s="177"/>
      <c r="H73" s="178"/>
      <c r="I73" s="179"/>
    </row>
    <row r="74" spans="1:9" x14ac:dyDescent="0.3">
      <c r="A74" s="94" t="s">
        <v>150</v>
      </c>
      <c r="B74" s="82" t="s">
        <v>222</v>
      </c>
      <c r="C74" s="155" t="s">
        <v>230</v>
      </c>
      <c r="D74" s="71">
        <v>0</v>
      </c>
      <c r="E74" s="150">
        <v>25</v>
      </c>
      <c r="F74" s="150">
        <f>D74*E74</f>
        <v>0</v>
      </c>
      <c r="G74" s="180"/>
      <c r="H74" s="181"/>
      <c r="I74" s="182"/>
    </row>
    <row r="75" spans="1:9" ht="15" thickBot="1" x14ac:dyDescent="0.35">
      <c r="A75" s="90"/>
      <c r="B75" s="154" t="s">
        <v>85</v>
      </c>
      <c r="C75" s="59"/>
      <c r="D75" s="59"/>
      <c r="E75" s="59"/>
      <c r="F75" s="148">
        <f>SUM(F74)</f>
        <v>0</v>
      </c>
      <c r="G75" s="183"/>
      <c r="H75" s="184"/>
      <c r="I75" s="185"/>
    </row>
    <row r="76" spans="1:9" ht="15" thickBot="1" x14ac:dyDescent="0.35">
      <c r="A76" s="95"/>
      <c r="B76" s="81"/>
      <c r="C76" s="83"/>
      <c r="D76" s="83"/>
      <c r="E76" s="83"/>
      <c r="F76" s="83"/>
    </row>
    <row r="77" spans="1:9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0</v>
      </c>
    </row>
    <row r="78" spans="1:9" ht="15" thickBot="1" x14ac:dyDescent="0.35"/>
    <row r="79" spans="1:9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9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74:I74"/>
    <mergeCell ref="G75:I75"/>
    <mergeCell ref="D79:G79"/>
    <mergeCell ref="B80:B85"/>
    <mergeCell ref="D80:G85"/>
    <mergeCell ref="G68:I68"/>
    <mergeCell ref="G69:I69"/>
    <mergeCell ref="G70:I70"/>
    <mergeCell ref="G71:I71"/>
    <mergeCell ref="G72:I72"/>
    <mergeCell ref="G73:I73"/>
    <mergeCell ref="G62:I62"/>
    <mergeCell ref="G63:I63"/>
    <mergeCell ref="G64:I64"/>
    <mergeCell ref="G65:I65"/>
    <mergeCell ref="G66:I66"/>
    <mergeCell ref="G67:I67"/>
    <mergeCell ref="G56:I56"/>
    <mergeCell ref="G57:I57"/>
    <mergeCell ref="G58:I58"/>
    <mergeCell ref="G59:I59"/>
    <mergeCell ref="G60:I60"/>
    <mergeCell ref="G61:I61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4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004C-D97E-4A21-866E-B35A7D9E8875}">
  <dimension ref="A1:I85"/>
  <sheetViews>
    <sheetView view="pageLayout" zoomScaleNormal="90" workbookViewId="0">
      <selection activeCell="G5" sqref="G5"/>
    </sheetView>
  </sheetViews>
  <sheetFormatPr baseColWidth="10" defaultRowHeight="14.4" x14ac:dyDescent="0.3"/>
  <cols>
    <col min="1" max="1" width="5.44140625" style="86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  <col min="10" max="16384" width="11.5546875" style="1"/>
  </cols>
  <sheetData>
    <row r="1" spans="1:9" ht="58.8" customHeight="1" x14ac:dyDescent="0.3">
      <c r="B1" s="224" t="s">
        <v>245</v>
      </c>
      <c r="C1" s="224"/>
      <c r="D1" s="224"/>
      <c r="E1" s="224"/>
      <c r="F1" s="224"/>
      <c r="G1" s="224"/>
      <c r="H1" s="224"/>
      <c r="I1" s="224"/>
    </row>
    <row r="2" spans="1:9" ht="20.399999999999999" customHeight="1" x14ac:dyDescent="0.3">
      <c r="C2" s="11" t="s">
        <v>0</v>
      </c>
      <c r="D2" s="237" t="s">
        <v>36</v>
      </c>
      <c r="E2" s="237"/>
      <c r="F2" s="8"/>
    </row>
    <row r="3" spans="1:9" x14ac:dyDescent="0.3">
      <c r="C3" s="11" t="s">
        <v>1</v>
      </c>
      <c r="D3" s="217" t="s">
        <v>251</v>
      </c>
      <c r="E3" s="217"/>
      <c r="F3" s="9"/>
    </row>
    <row r="4" spans="1:9" x14ac:dyDescent="0.3">
      <c r="C4" s="11" t="s">
        <v>2</v>
      </c>
      <c r="D4" s="201"/>
      <c r="E4" s="201"/>
      <c r="F4" s="9"/>
    </row>
    <row r="5" spans="1:9" x14ac:dyDescent="0.3">
      <c r="C5" s="11" t="s">
        <v>3</v>
      </c>
      <c r="D5" s="217" t="s">
        <v>258</v>
      </c>
      <c r="E5" s="217"/>
      <c r="F5" s="9"/>
    </row>
    <row r="6" spans="1:9" ht="15" thickBot="1" x14ac:dyDescent="0.35">
      <c r="A6" s="87"/>
      <c r="B6" s="2"/>
      <c r="C6" s="9"/>
      <c r="D6" s="9"/>
      <c r="E6" s="9"/>
      <c r="F6" s="9"/>
    </row>
    <row r="7" spans="1:9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9" ht="15" thickBot="1" x14ac:dyDescent="0.35">
      <c r="A8" s="85" t="s">
        <v>264</v>
      </c>
      <c r="B8" s="53" t="s">
        <v>261</v>
      </c>
      <c r="C8" s="54"/>
      <c r="D8" s="54"/>
      <c r="E8" s="169"/>
      <c r="F8" s="54"/>
      <c r="G8" s="231"/>
      <c r="H8" s="232"/>
      <c r="I8" s="233"/>
    </row>
    <row r="9" spans="1:9" x14ac:dyDescent="0.3">
      <c r="A9" s="89" t="s">
        <v>263</v>
      </c>
      <c r="B9" s="56" t="s">
        <v>14</v>
      </c>
      <c r="C9" s="57" t="s">
        <v>9</v>
      </c>
      <c r="D9" s="57">
        <v>0</v>
      </c>
      <c r="E9" s="84">
        <v>916</v>
      </c>
      <c r="F9" s="84">
        <f t="shared" ref="F9:F17" si="0">D9*E9</f>
        <v>0</v>
      </c>
      <c r="G9" s="225"/>
      <c r="H9" s="226"/>
      <c r="I9" s="227"/>
    </row>
    <row r="10" spans="1:9" x14ac:dyDescent="0.3">
      <c r="A10" s="89" t="s">
        <v>265</v>
      </c>
      <c r="B10" s="56" t="s">
        <v>13</v>
      </c>
      <c r="C10" s="57" t="s">
        <v>9</v>
      </c>
      <c r="D10" s="57">
        <v>0</v>
      </c>
      <c r="E10" s="84">
        <v>625</v>
      </c>
      <c r="F10" s="84">
        <f>D10*E10</f>
        <v>0</v>
      </c>
      <c r="G10" s="180"/>
      <c r="H10" s="181"/>
      <c r="I10" s="182"/>
    </row>
    <row r="11" spans="1:9" x14ac:dyDescent="0.3">
      <c r="A11" s="89" t="s">
        <v>266</v>
      </c>
      <c r="B11" s="56" t="s">
        <v>262</v>
      </c>
      <c r="C11" s="57" t="s">
        <v>9</v>
      </c>
      <c r="D11" s="57">
        <v>0</v>
      </c>
      <c r="E11" s="84">
        <v>625</v>
      </c>
      <c r="F11" s="84">
        <f t="shared" si="0"/>
        <v>0</v>
      </c>
      <c r="G11" s="180"/>
      <c r="H11" s="181"/>
      <c r="I11" s="182"/>
    </row>
    <row r="12" spans="1:9" x14ac:dyDescent="0.3">
      <c r="A12" s="89" t="s">
        <v>267</v>
      </c>
      <c r="B12" s="56" t="s">
        <v>272</v>
      </c>
      <c r="C12" s="57" t="s">
        <v>9</v>
      </c>
      <c r="D12" s="57">
        <v>0</v>
      </c>
      <c r="E12" s="84">
        <v>200</v>
      </c>
      <c r="F12" s="84">
        <f t="shared" si="0"/>
        <v>0</v>
      </c>
      <c r="G12" s="180"/>
      <c r="H12" s="181"/>
      <c r="I12" s="182"/>
    </row>
    <row r="13" spans="1:9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/>
      <c r="H13" s="181"/>
      <c r="I13" s="182"/>
    </row>
    <row r="14" spans="1:9" x14ac:dyDescent="0.3">
      <c r="A14" s="89" t="s">
        <v>268</v>
      </c>
      <c r="B14" s="56" t="s">
        <v>15</v>
      </c>
      <c r="C14" s="57" t="s">
        <v>238</v>
      </c>
      <c r="D14" s="57">
        <v>0</v>
      </c>
      <c r="E14" s="84">
        <v>33</v>
      </c>
      <c r="F14" s="84">
        <f t="shared" si="0"/>
        <v>0</v>
      </c>
      <c r="G14" s="180"/>
      <c r="H14" s="181"/>
      <c r="I14" s="182"/>
    </row>
    <row r="15" spans="1:9" x14ac:dyDescent="0.3">
      <c r="A15" s="89" t="s">
        <v>269</v>
      </c>
      <c r="B15" s="56" t="s">
        <v>16</v>
      </c>
      <c r="C15" s="57" t="s">
        <v>9</v>
      </c>
      <c r="D15" s="57">
        <v>0</v>
      </c>
      <c r="E15" s="84">
        <v>100</v>
      </c>
      <c r="F15" s="84">
        <f t="shared" si="0"/>
        <v>0</v>
      </c>
      <c r="G15" s="180"/>
      <c r="H15" s="181"/>
      <c r="I15" s="182"/>
    </row>
    <row r="16" spans="1:9" x14ac:dyDescent="0.3">
      <c r="A16" s="89" t="s">
        <v>270</v>
      </c>
      <c r="B16" s="58" t="s">
        <v>154</v>
      </c>
      <c r="C16" s="57" t="s">
        <v>238</v>
      </c>
      <c r="D16" s="57">
        <v>0</v>
      </c>
      <c r="E16" s="84">
        <v>125</v>
      </c>
      <c r="F16" s="84">
        <f t="shared" si="0"/>
        <v>0</v>
      </c>
      <c r="G16" s="180"/>
      <c r="H16" s="181"/>
      <c r="I16" s="182"/>
    </row>
    <row r="17" spans="1:9" x14ac:dyDescent="0.3">
      <c r="A17" s="89" t="s">
        <v>271</v>
      </c>
      <c r="B17" s="56" t="s">
        <v>18</v>
      </c>
      <c r="C17" s="57" t="s">
        <v>19</v>
      </c>
      <c r="D17" s="57">
        <v>0</v>
      </c>
      <c r="E17" s="84">
        <v>2000</v>
      </c>
      <c r="F17" s="84">
        <f t="shared" si="0"/>
        <v>0</v>
      </c>
      <c r="G17" s="228"/>
      <c r="H17" s="229"/>
      <c r="I17" s="230"/>
    </row>
    <row r="18" spans="1:9" ht="15" thickBot="1" x14ac:dyDescent="0.35">
      <c r="A18" s="90"/>
      <c r="B18" s="154" t="s">
        <v>41</v>
      </c>
      <c r="C18" s="59"/>
      <c r="D18" s="59"/>
      <c r="E18" s="59"/>
      <c r="F18" s="148">
        <f>SUM(F9:F17)</f>
        <v>0</v>
      </c>
      <c r="G18" s="183"/>
      <c r="H18" s="184"/>
      <c r="I18" s="185"/>
    </row>
    <row r="19" spans="1:9" ht="15" thickBot="1" x14ac:dyDescent="0.35">
      <c r="A19" s="85">
        <v>3</v>
      </c>
      <c r="B19" s="60" t="s">
        <v>155</v>
      </c>
      <c r="C19" s="61"/>
      <c r="D19" s="54"/>
      <c r="E19" s="169"/>
      <c r="F19" s="54"/>
      <c r="G19" s="234"/>
      <c r="H19" s="235"/>
      <c r="I19" s="236"/>
    </row>
    <row r="20" spans="1:9" x14ac:dyDescent="0.3">
      <c r="A20" s="91" t="s">
        <v>17</v>
      </c>
      <c r="B20" s="62" t="s">
        <v>23</v>
      </c>
      <c r="C20" s="63"/>
      <c r="D20" s="168"/>
      <c r="E20" s="167"/>
      <c r="F20" s="66"/>
      <c r="G20" s="198"/>
      <c r="H20" s="199"/>
      <c r="I20" s="200"/>
    </row>
    <row r="21" spans="1:9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9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/>
      <c r="H22" s="181"/>
      <c r="I22" s="182"/>
    </row>
    <row r="23" spans="1:9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/>
      <c r="H23" s="181"/>
      <c r="I23" s="182"/>
    </row>
    <row r="24" spans="1:9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/>
      <c r="H24" s="181"/>
      <c r="I24" s="182"/>
    </row>
    <row r="25" spans="1:9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9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/>
      <c r="H26" s="181"/>
      <c r="I26" s="182"/>
    </row>
    <row r="27" spans="1:9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/>
      <c r="H27" s="181"/>
      <c r="I27" s="182"/>
    </row>
    <row r="28" spans="1:9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/>
      <c r="H28" s="196"/>
      <c r="I28" s="197"/>
    </row>
    <row r="29" spans="1:9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9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/>
      <c r="H30" s="181"/>
      <c r="I30" s="182"/>
    </row>
    <row r="31" spans="1:9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/>
      <c r="H31" s="181"/>
      <c r="I31" s="182"/>
    </row>
    <row r="32" spans="1:9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/>
      <c r="H32" s="181"/>
      <c r="I32" s="182"/>
    </row>
    <row r="33" spans="1:9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/>
      <c r="H33" s="181"/>
      <c r="I33" s="182"/>
    </row>
    <row r="34" spans="1:9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/>
      <c r="H35" s="181"/>
      <c r="I35" s="182"/>
    </row>
    <row r="36" spans="1:9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/>
      <c r="H36" s="215"/>
      <c r="I36" s="216"/>
    </row>
    <row r="37" spans="1:9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/>
      <c r="H39" s="181"/>
      <c r="I39" s="182"/>
    </row>
    <row r="40" spans="1:9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/>
      <c r="H40" s="181"/>
      <c r="I40" s="182"/>
    </row>
    <row r="41" spans="1:9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/>
      <c r="H42" s="181"/>
      <c r="I42" s="182"/>
    </row>
    <row r="43" spans="1:9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/>
      <c r="H43" s="181"/>
      <c r="I43" s="182"/>
    </row>
    <row r="44" spans="1:9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x14ac:dyDescent="0.3">
      <c r="A45" s="85">
        <v>4</v>
      </c>
      <c r="B45" s="60" t="s">
        <v>221</v>
      </c>
      <c r="C45" s="61"/>
      <c r="D45" s="54"/>
      <c r="E45" s="169"/>
      <c r="F45" s="54"/>
      <c r="G45" s="189"/>
      <c r="H45" s="190"/>
      <c r="I45" s="191"/>
    </row>
    <row r="46" spans="1:9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x14ac:dyDescent="0.3">
      <c r="A48" s="85">
        <v>5</v>
      </c>
      <c r="B48" s="60" t="s">
        <v>157</v>
      </c>
      <c r="C48" s="61"/>
      <c r="D48" s="54"/>
      <c r="E48" s="169"/>
      <c r="F48" s="54"/>
      <c r="G48" s="189"/>
      <c r="H48" s="190"/>
      <c r="I48" s="191"/>
    </row>
    <row r="49" spans="1:9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/>
      <c r="H50" s="181"/>
      <c r="I50" s="182"/>
    </row>
    <row r="51" spans="1:9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/>
      <c r="H52" s="181"/>
      <c r="I52" s="182"/>
    </row>
    <row r="53" spans="1:9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/>
      <c r="H53" s="181"/>
      <c r="I53" s="182"/>
    </row>
    <row r="54" spans="1:9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/>
      <c r="H55" s="181"/>
      <c r="I55" s="182"/>
    </row>
    <row r="56" spans="1:9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/>
      <c r="H56" s="181"/>
      <c r="I56" s="182"/>
    </row>
    <row r="57" spans="1:9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/>
      <c r="H58" s="181"/>
      <c r="I58" s="182"/>
    </row>
    <row r="59" spans="1:9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/>
      <c r="H59" s="181"/>
      <c r="I59" s="182"/>
    </row>
    <row r="60" spans="1:9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/>
      <c r="H61" s="181"/>
      <c r="I61" s="182"/>
    </row>
    <row r="62" spans="1:9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/>
      <c r="H63" s="181"/>
      <c r="I63" s="182"/>
    </row>
    <row r="64" spans="1:9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/>
      <c r="H64" s="181"/>
      <c r="I64" s="182"/>
    </row>
    <row r="65" spans="1:9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/>
      <c r="H65" s="181"/>
      <c r="I65" s="182"/>
    </row>
    <row r="66" spans="1:9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/>
      <c r="H66" s="181"/>
      <c r="I66" s="182"/>
    </row>
    <row r="67" spans="1:9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9" x14ac:dyDescent="0.3">
      <c r="A68" s="85">
        <v>6</v>
      </c>
      <c r="B68" s="60" t="s">
        <v>149</v>
      </c>
      <c r="C68" s="61"/>
      <c r="D68" s="54"/>
      <c r="E68" s="169"/>
      <c r="F68" s="54"/>
      <c r="G68" s="177"/>
      <c r="H68" s="178"/>
      <c r="I68" s="179"/>
    </row>
    <row r="69" spans="1:9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9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/>
      <c r="H70" s="181"/>
      <c r="I70" s="182"/>
    </row>
    <row r="71" spans="1:9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/>
      <c r="H71" s="181"/>
      <c r="I71" s="182"/>
    </row>
    <row r="72" spans="1:9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9" x14ac:dyDescent="0.3">
      <c r="A73" s="85">
        <v>7</v>
      </c>
      <c r="B73" s="60" t="s">
        <v>151</v>
      </c>
      <c r="C73" s="61"/>
      <c r="D73" s="54"/>
      <c r="E73" s="169"/>
      <c r="F73" s="54"/>
      <c r="G73" s="177"/>
      <c r="H73" s="178"/>
      <c r="I73" s="179"/>
    </row>
    <row r="74" spans="1:9" x14ac:dyDescent="0.3">
      <c r="A74" s="94" t="s">
        <v>150</v>
      </c>
      <c r="B74" s="82" t="s">
        <v>222</v>
      </c>
      <c r="C74" s="155" t="s">
        <v>230</v>
      </c>
      <c r="D74" s="71">
        <v>0</v>
      </c>
      <c r="E74" s="150">
        <v>25</v>
      </c>
      <c r="F74" s="150">
        <f>D74*E74</f>
        <v>0</v>
      </c>
      <c r="G74" s="180"/>
      <c r="H74" s="181"/>
      <c r="I74" s="182"/>
    </row>
    <row r="75" spans="1:9" ht="15" thickBot="1" x14ac:dyDescent="0.35">
      <c r="A75" s="90"/>
      <c r="B75" s="154" t="s">
        <v>85</v>
      </c>
      <c r="C75" s="59"/>
      <c r="D75" s="59"/>
      <c r="E75" s="59"/>
      <c r="F75" s="148">
        <f>SUM(F74)</f>
        <v>0</v>
      </c>
      <c r="G75" s="183"/>
      <c r="H75" s="184"/>
      <c r="I75" s="185"/>
    </row>
    <row r="76" spans="1:9" ht="15" thickBot="1" x14ac:dyDescent="0.35">
      <c r="A76" s="95"/>
      <c r="B76" s="81"/>
      <c r="C76" s="83"/>
      <c r="D76" s="83"/>
      <c r="E76" s="83"/>
      <c r="F76" s="83"/>
    </row>
    <row r="77" spans="1:9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0</v>
      </c>
    </row>
    <row r="78" spans="1:9" ht="15" thickBot="1" x14ac:dyDescent="0.35"/>
    <row r="79" spans="1:9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9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74:I74"/>
    <mergeCell ref="G75:I75"/>
    <mergeCell ref="D79:G79"/>
    <mergeCell ref="B80:B85"/>
    <mergeCell ref="D80:G85"/>
    <mergeCell ref="G68:I68"/>
    <mergeCell ref="G69:I69"/>
    <mergeCell ref="G70:I70"/>
    <mergeCell ref="G71:I71"/>
    <mergeCell ref="G72:I72"/>
    <mergeCell ref="G73:I73"/>
    <mergeCell ref="G62:I62"/>
    <mergeCell ref="G63:I63"/>
    <mergeCell ref="G64:I64"/>
    <mergeCell ref="G65:I65"/>
    <mergeCell ref="G66:I66"/>
    <mergeCell ref="G67:I67"/>
    <mergeCell ref="G56:I56"/>
    <mergeCell ref="G57:I57"/>
    <mergeCell ref="G58:I58"/>
    <mergeCell ref="G59:I59"/>
    <mergeCell ref="G60:I60"/>
    <mergeCell ref="G61:I61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4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32C3-BB5B-4AE8-AE7A-78504073C1A6}">
  <dimension ref="A1:I85"/>
  <sheetViews>
    <sheetView view="pageLayout" zoomScaleNormal="90" workbookViewId="0">
      <selection activeCell="F5" sqref="F5"/>
    </sheetView>
  </sheetViews>
  <sheetFormatPr baseColWidth="10" defaultRowHeight="14.4" x14ac:dyDescent="0.3"/>
  <cols>
    <col min="1" max="1" width="5.44140625" style="86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  <col min="10" max="16384" width="11.5546875" style="1"/>
  </cols>
  <sheetData>
    <row r="1" spans="1:9" ht="58.8" customHeight="1" x14ac:dyDescent="0.3">
      <c r="B1" s="224" t="s">
        <v>293</v>
      </c>
      <c r="C1" s="224"/>
      <c r="D1" s="224"/>
      <c r="E1" s="224"/>
      <c r="F1" s="224"/>
      <c r="G1" s="224"/>
      <c r="H1" s="224"/>
      <c r="I1" s="224"/>
    </row>
    <row r="2" spans="1:9" ht="20.399999999999999" customHeight="1" x14ac:dyDescent="0.3">
      <c r="C2" s="11" t="s">
        <v>0</v>
      </c>
      <c r="D2" s="237" t="s">
        <v>36</v>
      </c>
      <c r="E2" s="237"/>
      <c r="F2" s="8"/>
    </row>
    <row r="3" spans="1:9" x14ac:dyDescent="0.3">
      <c r="C3" s="11" t="s">
        <v>1</v>
      </c>
      <c r="D3" s="217" t="s">
        <v>251</v>
      </c>
      <c r="E3" s="217"/>
      <c r="F3" s="9"/>
    </row>
    <row r="4" spans="1:9" x14ac:dyDescent="0.3">
      <c r="C4" s="11" t="s">
        <v>2</v>
      </c>
      <c r="D4" s="201"/>
      <c r="E4" s="201"/>
      <c r="F4" s="9"/>
    </row>
    <row r="5" spans="1:9" x14ac:dyDescent="0.3">
      <c r="C5" s="11" t="s">
        <v>3</v>
      </c>
      <c r="D5" s="217" t="s">
        <v>257</v>
      </c>
      <c r="E5" s="217"/>
      <c r="F5" s="9"/>
    </row>
    <row r="6" spans="1:9" ht="15" thickBot="1" x14ac:dyDescent="0.35">
      <c r="A6" s="87"/>
      <c r="B6" s="2"/>
      <c r="C6" s="9"/>
      <c r="D6" s="9"/>
      <c r="E6" s="9"/>
      <c r="F6" s="9"/>
    </row>
    <row r="7" spans="1:9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9" ht="15" thickBot="1" x14ac:dyDescent="0.35">
      <c r="A8" s="85" t="s">
        <v>264</v>
      </c>
      <c r="B8" s="53" t="s">
        <v>261</v>
      </c>
      <c r="C8" s="54"/>
      <c r="D8" s="54"/>
      <c r="E8" s="169"/>
      <c r="F8" s="54"/>
      <c r="G8" s="231"/>
      <c r="H8" s="232"/>
      <c r="I8" s="233"/>
    </row>
    <row r="9" spans="1:9" x14ac:dyDescent="0.3">
      <c r="A9" s="89" t="s">
        <v>263</v>
      </c>
      <c r="B9" s="56" t="s">
        <v>14</v>
      </c>
      <c r="C9" s="57" t="s">
        <v>9</v>
      </c>
      <c r="D9" s="57">
        <v>0</v>
      </c>
      <c r="E9" s="84">
        <v>916</v>
      </c>
      <c r="F9" s="84">
        <f t="shared" ref="F9:F17" si="0">D9*E9</f>
        <v>0</v>
      </c>
      <c r="G9" s="225"/>
      <c r="H9" s="226"/>
      <c r="I9" s="227"/>
    </row>
    <row r="10" spans="1:9" x14ac:dyDescent="0.3">
      <c r="A10" s="89" t="s">
        <v>265</v>
      </c>
      <c r="B10" s="56" t="s">
        <v>13</v>
      </c>
      <c r="C10" s="57" t="s">
        <v>9</v>
      </c>
      <c r="D10" s="57">
        <v>0</v>
      </c>
      <c r="E10" s="84">
        <v>625</v>
      </c>
      <c r="F10" s="84">
        <f>D10*E10</f>
        <v>0</v>
      </c>
      <c r="G10" s="180"/>
      <c r="H10" s="181"/>
      <c r="I10" s="182"/>
    </row>
    <row r="11" spans="1:9" x14ac:dyDescent="0.3">
      <c r="A11" s="89" t="s">
        <v>266</v>
      </c>
      <c r="B11" s="56" t="s">
        <v>262</v>
      </c>
      <c r="C11" s="57" t="s">
        <v>9</v>
      </c>
      <c r="D11" s="57">
        <v>0</v>
      </c>
      <c r="E11" s="84">
        <v>625</v>
      </c>
      <c r="F11" s="84">
        <f t="shared" si="0"/>
        <v>0</v>
      </c>
      <c r="G11" s="180"/>
      <c r="H11" s="181"/>
      <c r="I11" s="182"/>
    </row>
    <row r="12" spans="1:9" x14ac:dyDescent="0.3">
      <c r="A12" s="89" t="s">
        <v>267</v>
      </c>
      <c r="B12" s="56" t="s">
        <v>272</v>
      </c>
      <c r="C12" s="57" t="s">
        <v>9</v>
      </c>
      <c r="D12" s="57">
        <v>0</v>
      </c>
      <c r="E12" s="84">
        <v>200</v>
      </c>
      <c r="F12" s="84">
        <f t="shared" si="0"/>
        <v>0</v>
      </c>
      <c r="G12" s="180"/>
      <c r="H12" s="181"/>
      <c r="I12" s="182"/>
    </row>
    <row r="13" spans="1:9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/>
      <c r="H13" s="181"/>
      <c r="I13" s="182"/>
    </row>
    <row r="14" spans="1:9" x14ac:dyDescent="0.3">
      <c r="A14" s="89" t="s">
        <v>268</v>
      </c>
      <c r="B14" s="56" t="s">
        <v>15</v>
      </c>
      <c r="C14" s="57" t="s">
        <v>238</v>
      </c>
      <c r="D14" s="57">
        <v>0</v>
      </c>
      <c r="E14" s="84">
        <v>33</v>
      </c>
      <c r="F14" s="84">
        <f t="shared" si="0"/>
        <v>0</v>
      </c>
      <c r="G14" s="180"/>
      <c r="H14" s="181"/>
      <c r="I14" s="182"/>
    </row>
    <row r="15" spans="1:9" x14ac:dyDescent="0.3">
      <c r="A15" s="89" t="s">
        <v>269</v>
      </c>
      <c r="B15" s="56" t="s">
        <v>16</v>
      </c>
      <c r="C15" s="57" t="s">
        <v>9</v>
      </c>
      <c r="D15" s="57">
        <v>0</v>
      </c>
      <c r="E15" s="84">
        <v>100</v>
      </c>
      <c r="F15" s="84">
        <f t="shared" si="0"/>
        <v>0</v>
      </c>
      <c r="G15" s="180"/>
      <c r="H15" s="181"/>
      <c r="I15" s="182"/>
    </row>
    <row r="16" spans="1:9" x14ac:dyDescent="0.3">
      <c r="A16" s="89" t="s">
        <v>270</v>
      </c>
      <c r="B16" s="58" t="s">
        <v>154</v>
      </c>
      <c r="C16" s="57" t="s">
        <v>238</v>
      </c>
      <c r="D16" s="57">
        <v>0</v>
      </c>
      <c r="E16" s="84">
        <v>125</v>
      </c>
      <c r="F16" s="84">
        <f t="shared" si="0"/>
        <v>0</v>
      </c>
      <c r="G16" s="180"/>
      <c r="H16" s="181"/>
      <c r="I16" s="182"/>
    </row>
    <row r="17" spans="1:9" x14ac:dyDescent="0.3">
      <c r="A17" s="89" t="s">
        <v>271</v>
      </c>
      <c r="B17" s="56" t="s">
        <v>18</v>
      </c>
      <c r="C17" s="57" t="s">
        <v>19</v>
      </c>
      <c r="D17" s="57">
        <v>0</v>
      </c>
      <c r="E17" s="84">
        <v>2000</v>
      </c>
      <c r="F17" s="84">
        <f t="shared" si="0"/>
        <v>0</v>
      </c>
      <c r="G17" s="228"/>
      <c r="H17" s="229"/>
      <c r="I17" s="230"/>
    </row>
    <row r="18" spans="1:9" ht="15" thickBot="1" x14ac:dyDescent="0.35">
      <c r="A18" s="90"/>
      <c r="B18" s="154" t="s">
        <v>41</v>
      </c>
      <c r="C18" s="59"/>
      <c r="D18" s="59"/>
      <c r="E18" s="59"/>
      <c r="F18" s="148">
        <f>SUM(F9:F17)</f>
        <v>0</v>
      </c>
      <c r="G18" s="183"/>
      <c r="H18" s="184"/>
      <c r="I18" s="185"/>
    </row>
    <row r="19" spans="1:9" ht="15" thickBot="1" x14ac:dyDescent="0.35">
      <c r="A19" s="85">
        <v>3</v>
      </c>
      <c r="B19" s="60" t="s">
        <v>155</v>
      </c>
      <c r="C19" s="61"/>
      <c r="D19" s="54"/>
      <c r="E19" s="169"/>
      <c r="F19" s="54"/>
      <c r="G19" s="234"/>
      <c r="H19" s="235"/>
      <c r="I19" s="236"/>
    </row>
    <row r="20" spans="1:9" x14ac:dyDescent="0.3">
      <c r="A20" s="91" t="s">
        <v>17</v>
      </c>
      <c r="B20" s="62" t="s">
        <v>23</v>
      </c>
      <c r="C20" s="63"/>
      <c r="D20" s="168"/>
      <c r="E20" s="167"/>
      <c r="F20" s="66"/>
      <c r="G20" s="198"/>
      <c r="H20" s="199"/>
      <c r="I20" s="200"/>
    </row>
    <row r="21" spans="1:9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9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/>
      <c r="H22" s="181"/>
      <c r="I22" s="182"/>
    </row>
    <row r="23" spans="1:9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/>
      <c r="H23" s="181"/>
      <c r="I23" s="182"/>
    </row>
    <row r="24" spans="1:9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/>
      <c r="H24" s="181"/>
      <c r="I24" s="182"/>
    </row>
    <row r="25" spans="1:9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9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/>
      <c r="H26" s="181"/>
      <c r="I26" s="182"/>
    </row>
    <row r="27" spans="1:9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/>
      <c r="H27" s="181"/>
      <c r="I27" s="182"/>
    </row>
    <row r="28" spans="1:9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/>
      <c r="H28" s="196"/>
      <c r="I28" s="197"/>
    </row>
    <row r="29" spans="1:9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9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/>
      <c r="H30" s="181"/>
      <c r="I30" s="182"/>
    </row>
    <row r="31" spans="1:9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/>
      <c r="H31" s="181"/>
      <c r="I31" s="182"/>
    </row>
    <row r="32" spans="1:9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/>
      <c r="H32" s="181"/>
      <c r="I32" s="182"/>
    </row>
    <row r="33" spans="1:9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/>
      <c r="H33" s="181"/>
      <c r="I33" s="182"/>
    </row>
    <row r="34" spans="1:9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/>
      <c r="H35" s="181"/>
      <c r="I35" s="182"/>
    </row>
    <row r="36" spans="1:9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/>
      <c r="H36" s="215"/>
      <c r="I36" s="216"/>
    </row>
    <row r="37" spans="1:9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/>
      <c r="H39" s="181"/>
      <c r="I39" s="182"/>
    </row>
    <row r="40" spans="1:9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/>
      <c r="H40" s="181"/>
      <c r="I40" s="182"/>
    </row>
    <row r="41" spans="1:9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/>
      <c r="H42" s="181"/>
      <c r="I42" s="182"/>
    </row>
    <row r="43" spans="1:9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/>
      <c r="H43" s="181"/>
      <c r="I43" s="182"/>
    </row>
    <row r="44" spans="1:9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x14ac:dyDescent="0.3">
      <c r="A45" s="85">
        <v>4</v>
      </c>
      <c r="B45" s="60" t="s">
        <v>221</v>
      </c>
      <c r="C45" s="61"/>
      <c r="D45" s="54"/>
      <c r="E45" s="169"/>
      <c r="F45" s="54"/>
      <c r="G45" s="189"/>
      <c r="H45" s="190"/>
      <c r="I45" s="191"/>
    </row>
    <row r="46" spans="1:9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x14ac:dyDescent="0.3">
      <c r="A48" s="85">
        <v>5</v>
      </c>
      <c r="B48" s="60" t="s">
        <v>157</v>
      </c>
      <c r="C48" s="61"/>
      <c r="D48" s="54"/>
      <c r="E48" s="169"/>
      <c r="F48" s="54"/>
      <c r="G48" s="189"/>
      <c r="H48" s="190"/>
      <c r="I48" s="191"/>
    </row>
    <row r="49" spans="1:9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/>
      <c r="H50" s="181"/>
      <c r="I50" s="182"/>
    </row>
    <row r="51" spans="1:9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/>
      <c r="H52" s="181"/>
      <c r="I52" s="182"/>
    </row>
    <row r="53" spans="1:9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/>
      <c r="H53" s="181"/>
      <c r="I53" s="182"/>
    </row>
    <row r="54" spans="1:9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/>
      <c r="H55" s="181"/>
      <c r="I55" s="182"/>
    </row>
    <row r="56" spans="1:9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/>
      <c r="H56" s="181"/>
      <c r="I56" s="182"/>
    </row>
    <row r="57" spans="1:9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/>
      <c r="H58" s="181"/>
      <c r="I58" s="182"/>
    </row>
    <row r="59" spans="1:9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/>
      <c r="H59" s="181"/>
      <c r="I59" s="182"/>
    </row>
    <row r="60" spans="1:9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/>
      <c r="H61" s="181"/>
      <c r="I61" s="182"/>
    </row>
    <row r="62" spans="1:9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/>
      <c r="H63" s="181"/>
      <c r="I63" s="182"/>
    </row>
    <row r="64" spans="1:9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/>
      <c r="H64" s="181"/>
      <c r="I64" s="182"/>
    </row>
    <row r="65" spans="1:9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/>
      <c r="H65" s="181"/>
      <c r="I65" s="182"/>
    </row>
    <row r="66" spans="1:9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/>
      <c r="H66" s="181"/>
      <c r="I66" s="182"/>
    </row>
    <row r="67" spans="1:9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9" x14ac:dyDescent="0.3">
      <c r="A68" s="85">
        <v>6</v>
      </c>
      <c r="B68" s="60" t="s">
        <v>149</v>
      </c>
      <c r="C68" s="61"/>
      <c r="D68" s="54"/>
      <c r="E68" s="169"/>
      <c r="F68" s="54"/>
      <c r="G68" s="177"/>
      <c r="H68" s="178"/>
      <c r="I68" s="179"/>
    </row>
    <row r="69" spans="1:9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9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/>
      <c r="H70" s="181"/>
      <c r="I70" s="182"/>
    </row>
    <row r="71" spans="1:9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/>
      <c r="H71" s="181"/>
      <c r="I71" s="182"/>
    </row>
    <row r="72" spans="1:9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9" x14ac:dyDescent="0.3">
      <c r="A73" s="85">
        <v>7</v>
      </c>
      <c r="B73" s="60" t="s">
        <v>151</v>
      </c>
      <c r="C73" s="61"/>
      <c r="D73" s="54"/>
      <c r="E73" s="169"/>
      <c r="F73" s="54"/>
      <c r="G73" s="177"/>
      <c r="H73" s="178"/>
      <c r="I73" s="179"/>
    </row>
    <row r="74" spans="1:9" x14ac:dyDescent="0.3">
      <c r="A74" s="94" t="s">
        <v>150</v>
      </c>
      <c r="B74" s="82" t="s">
        <v>222</v>
      </c>
      <c r="C74" s="155" t="s">
        <v>230</v>
      </c>
      <c r="D74" s="71">
        <v>0</v>
      </c>
      <c r="E74" s="150">
        <v>25</v>
      </c>
      <c r="F74" s="150">
        <f>D74*E74</f>
        <v>0</v>
      </c>
      <c r="G74" s="180"/>
      <c r="H74" s="181"/>
      <c r="I74" s="182"/>
    </row>
    <row r="75" spans="1:9" ht="15" thickBot="1" x14ac:dyDescent="0.35">
      <c r="A75" s="90"/>
      <c r="B75" s="154" t="s">
        <v>85</v>
      </c>
      <c r="C75" s="59"/>
      <c r="D75" s="59"/>
      <c r="E75" s="59"/>
      <c r="F75" s="148">
        <f>SUM(F74)</f>
        <v>0</v>
      </c>
      <c r="G75" s="183"/>
      <c r="H75" s="184"/>
      <c r="I75" s="185"/>
    </row>
    <row r="76" spans="1:9" ht="15" thickBot="1" x14ac:dyDescent="0.35">
      <c r="A76" s="95"/>
      <c r="B76" s="81"/>
      <c r="C76" s="83"/>
      <c r="D76" s="83"/>
      <c r="E76" s="83"/>
      <c r="F76" s="83"/>
    </row>
    <row r="77" spans="1:9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0</v>
      </c>
    </row>
    <row r="78" spans="1:9" ht="15" thickBot="1" x14ac:dyDescent="0.35"/>
    <row r="79" spans="1:9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9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74:I74"/>
    <mergeCell ref="G75:I75"/>
    <mergeCell ref="D79:G79"/>
    <mergeCell ref="B80:B85"/>
    <mergeCell ref="D80:G85"/>
    <mergeCell ref="G68:I68"/>
    <mergeCell ref="G69:I69"/>
    <mergeCell ref="G70:I70"/>
    <mergeCell ref="G71:I71"/>
    <mergeCell ref="G72:I72"/>
    <mergeCell ref="G73:I73"/>
    <mergeCell ref="G62:I62"/>
    <mergeCell ref="G63:I63"/>
    <mergeCell ref="G64:I64"/>
    <mergeCell ref="G65:I65"/>
    <mergeCell ref="G66:I66"/>
    <mergeCell ref="G67:I67"/>
    <mergeCell ref="G56:I56"/>
    <mergeCell ref="G57:I57"/>
    <mergeCell ref="G58:I58"/>
    <mergeCell ref="G59:I59"/>
    <mergeCell ref="G60:I60"/>
    <mergeCell ref="G61:I61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4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75A1-C99E-4980-8AB3-6BDAC60C6DA3}">
  <dimension ref="A1:I85"/>
  <sheetViews>
    <sheetView view="pageLayout" zoomScaleNormal="90" workbookViewId="0">
      <selection activeCell="D5" sqref="D5:E5"/>
    </sheetView>
  </sheetViews>
  <sheetFormatPr baseColWidth="10" defaultRowHeight="14.4" x14ac:dyDescent="0.3"/>
  <cols>
    <col min="1" max="1" width="5.44140625" style="86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81"/>
    <col min="9" max="9" width="9.88671875" style="81" customWidth="1"/>
    <col min="10" max="16384" width="11.5546875" style="1"/>
  </cols>
  <sheetData>
    <row r="1" spans="1:9" ht="58.8" customHeight="1" x14ac:dyDescent="0.3">
      <c r="B1" s="224" t="s">
        <v>246</v>
      </c>
      <c r="C1" s="224"/>
      <c r="D1" s="224"/>
      <c r="E1" s="224"/>
      <c r="F1" s="224"/>
      <c r="G1" s="224"/>
      <c r="H1" s="224"/>
      <c r="I1" s="224"/>
    </row>
    <row r="2" spans="1:9" ht="20.399999999999999" customHeight="1" x14ac:dyDescent="0.3">
      <c r="C2" s="11" t="s">
        <v>0</v>
      </c>
      <c r="D2" s="237" t="s">
        <v>36</v>
      </c>
      <c r="E2" s="237"/>
      <c r="F2" s="8"/>
    </row>
    <row r="3" spans="1:9" x14ac:dyDescent="0.3">
      <c r="C3" s="11" t="s">
        <v>1</v>
      </c>
      <c r="D3" s="217" t="s">
        <v>251</v>
      </c>
      <c r="E3" s="217"/>
      <c r="F3" s="9"/>
    </row>
    <row r="4" spans="1:9" x14ac:dyDescent="0.3">
      <c r="C4" s="11" t="s">
        <v>2</v>
      </c>
      <c r="D4" s="201"/>
      <c r="E4" s="201"/>
      <c r="F4" s="9"/>
    </row>
    <row r="5" spans="1:9" x14ac:dyDescent="0.3">
      <c r="C5" s="11" t="s">
        <v>3</v>
      </c>
      <c r="D5" s="217" t="s">
        <v>256</v>
      </c>
      <c r="E5" s="217"/>
      <c r="F5" s="9"/>
    </row>
    <row r="6" spans="1:9" ht="15" thickBot="1" x14ac:dyDescent="0.35">
      <c r="A6" s="87"/>
      <c r="B6" s="2"/>
      <c r="C6" s="9"/>
      <c r="D6" s="9"/>
      <c r="E6" s="9"/>
      <c r="F6" s="9"/>
    </row>
    <row r="7" spans="1:9" ht="24.6" thickBot="1" x14ac:dyDescent="0.35">
      <c r="A7" s="88" t="s">
        <v>4</v>
      </c>
      <c r="B7" s="50" t="s">
        <v>153</v>
      </c>
      <c r="C7" s="49" t="s">
        <v>5</v>
      </c>
      <c r="D7" s="49" t="s">
        <v>6</v>
      </c>
      <c r="E7" s="51" t="s">
        <v>7</v>
      </c>
      <c r="F7" s="52" t="s">
        <v>8</v>
      </c>
      <c r="G7" s="221" t="s">
        <v>152</v>
      </c>
      <c r="H7" s="222"/>
      <c r="I7" s="223"/>
    </row>
    <row r="8" spans="1:9" ht="15" thickBot="1" x14ac:dyDescent="0.35">
      <c r="A8" s="85" t="s">
        <v>264</v>
      </c>
      <c r="B8" s="53" t="s">
        <v>261</v>
      </c>
      <c r="C8" s="54"/>
      <c r="D8" s="54"/>
      <c r="E8" s="169"/>
      <c r="F8" s="54"/>
      <c r="G8" s="231"/>
      <c r="H8" s="232"/>
      <c r="I8" s="233"/>
    </row>
    <row r="9" spans="1:9" x14ac:dyDescent="0.3">
      <c r="A9" s="89" t="s">
        <v>263</v>
      </c>
      <c r="B9" s="56" t="s">
        <v>14</v>
      </c>
      <c r="C9" s="57" t="s">
        <v>9</v>
      </c>
      <c r="D9" s="57">
        <v>0</v>
      </c>
      <c r="E9" s="84">
        <v>916</v>
      </c>
      <c r="F9" s="84">
        <f t="shared" ref="F9:F17" si="0">D9*E9</f>
        <v>0</v>
      </c>
      <c r="G9" s="225"/>
      <c r="H9" s="226"/>
      <c r="I9" s="227"/>
    </row>
    <row r="10" spans="1:9" x14ac:dyDescent="0.3">
      <c r="A10" s="89" t="s">
        <v>265</v>
      </c>
      <c r="B10" s="56" t="s">
        <v>13</v>
      </c>
      <c r="C10" s="57" t="s">
        <v>9</v>
      </c>
      <c r="D10" s="57">
        <v>0</v>
      </c>
      <c r="E10" s="84">
        <v>625</v>
      </c>
      <c r="F10" s="84">
        <f>D10*E10</f>
        <v>0</v>
      </c>
      <c r="G10" s="180"/>
      <c r="H10" s="181"/>
      <c r="I10" s="182"/>
    </row>
    <row r="11" spans="1:9" x14ac:dyDescent="0.3">
      <c r="A11" s="89" t="s">
        <v>266</v>
      </c>
      <c r="B11" s="56" t="s">
        <v>262</v>
      </c>
      <c r="C11" s="57" t="s">
        <v>9</v>
      </c>
      <c r="D11" s="57">
        <v>0</v>
      </c>
      <c r="E11" s="84">
        <v>625</v>
      </c>
      <c r="F11" s="84">
        <f t="shared" si="0"/>
        <v>0</v>
      </c>
      <c r="G11" s="180"/>
      <c r="H11" s="181"/>
      <c r="I11" s="182"/>
    </row>
    <row r="12" spans="1:9" x14ac:dyDescent="0.3">
      <c r="A12" s="89" t="s">
        <v>267</v>
      </c>
      <c r="B12" s="56" t="s">
        <v>272</v>
      </c>
      <c r="C12" s="57" t="s">
        <v>9</v>
      </c>
      <c r="D12" s="57">
        <v>0</v>
      </c>
      <c r="E12" s="84">
        <v>200</v>
      </c>
      <c r="F12" s="84">
        <f t="shared" si="0"/>
        <v>0</v>
      </c>
      <c r="G12" s="180"/>
      <c r="H12" s="181"/>
      <c r="I12" s="182"/>
    </row>
    <row r="13" spans="1:9" x14ac:dyDescent="0.3">
      <c r="A13" s="89" t="s">
        <v>268</v>
      </c>
      <c r="B13" s="56" t="s">
        <v>295</v>
      </c>
      <c r="C13" s="57" t="s">
        <v>296</v>
      </c>
      <c r="D13" s="57">
        <v>0</v>
      </c>
      <c r="E13" s="84">
        <v>500</v>
      </c>
      <c r="F13" s="84">
        <f t="shared" si="0"/>
        <v>0</v>
      </c>
      <c r="G13" s="180"/>
      <c r="H13" s="181"/>
      <c r="I13" s="182"/>
    </row>
    <row r="14" spans="1:9" x14ac:dyDescent="0.3">
      <c r="A14" s="89" t="s">
        <v>268</v>
      </c>
      <c r="B14" s="56" t="s">
        <v>15</v>
      </c>
      <c r="C14" s="57" t="s">
        <v>238</v>
      </c>
      <c r="D14" s="57">
        <v>0</v>
      </c>
      <c r="E14" s="84">
        <v>33</v>
      </c>
      <c r="F14" s="84">
        <f t="shared" si="0"/>
        <v>0</v>
      </c>
      <c r="G14" s="180"/>
      <c r="H14" s="181"/>
      <c r="I14" s="182"/>
    </row>
    <row r="15" spans="1:9" x14ac:dyDescent="0.3">
      <c r="A15" s="89" t="s">
        <v>269</v>
      </c>
      <c r="B15" s="56" t="s">
        <v>16</v>
      </c>
      <c r="C15" s="57" t="s">
        <v>9</v>
      </c>
      <c r="D15" s="57">
        <v>0</v>
      </c>
      <c r="E15" s="84">
        <v>100</v>
      </c>
      <c r="F15" s="84">
        <f t="shared" si="0"/>
        <v>0</v>
      </c>
      <c r="G15" s="180"/>
      <c r="H15" s="181"/>
      <c r="I15" s="182"/>
    </row>
    <row r="16" spans="1:9" x14ac:dyDescent="0.3">
      <c r="A16" s="89" t="s">
        <v>270</v>
      </c>
      <c r="B16" s="58" t="s">
        <v>154</v>
      </c>
      <c r="C16" s="57" t="s">
        <v>238</v>
      </c>
      <c r="D16" s="57">
        <v>0</v>
      </c>
      <c r="E16" s="84">
        <v>125</v>
      </c>
      <c r="F16" s="84">
        <f t="shared" si="0"/>
        <v>0</v>
      </c>
      <c r="G16" s="180"/>
      <c r="H16" s="181"/>
      <c r="I16" s="182"/>
    </row>
    <row r="17" spans="1:9" x14ac:dyDescent="0.3">
      <c r="A17" s="89" t="s">
        <v>271</v>
      </c>
      <c r="B17" s="56" t="s">
        <v>18</v>
      </c>
      <c r="C17" s="57" t="s">
        <v>19</v>
      </c>
      <c r="D17" s="57">
        <v>0</v>
      </c>
      <c r="E17" s="84">
        <v>2000</v>
      </c>
      <c r="F17" s="84">
        <f t="shared" si="0"/>
        <v>0</v>
      </c>
      <c r="G17" s="228"/>
      <c r="H17" s="229"/>
      <c r="I17" s="230"/>
    </row>
    <row r="18" spans="1:9" ht="15" thickBot="1" x14ac:dyDescent="0.35">
      <c r="A18" s="90"/>
      <c r="B18" s="154" t="s">
        <v>41</v>
      </c>
      <c r="C18" s="59"/>
      <c r="D18" s="59"/>
      <c r="E18" s="59"/>
      <c r="F18" s="148">
        <f>SUM(F9:F17)</f>
        <v>0</v>
      </c>
      <c r="G18" s="183"/>
      <c r="H18" s="184"/>
      <c r="I18" s="185"/>
    </row>
    <row r="19" spans="1:9" ht="15" thickBot="1" x14ac:dyDescent="0.35">
      <c r="A19" s="85">
        <v>3</v>
      </c>
      <c r="B19" s="60" t="s">
        <v>155</v>
      </c>
      <c r="C19" s="61"/>
      <c r="D19" s="54"/>
      <c r="E19" s="169"/>
      <c r="F19" s="54"/>
      <c r="G19" s="234"/>
      <c r="H19" s="235"/>
      <c r="I19" s="236"/>
    </row>
    <row r="20" spans="1:9" x14ac:dyDescent="0.3">
      <c r="A20" s="91" t="s">
        <v>17</v>
      </c>
      <c r="B20" s="62" t="s">
        <v>23</v>
      </c>
      <c r="C20" s="63"/>
      <c r="D20" s="168"/>
      <c r="E20" s="167"/>
      <c r="F20" s="66"/>
      <c r="G20" s="198"/>
      <c r="H20" s="199"/>
      <c r="I20" s="200"/>
    </row>
    <row r="21" spans="1:9" x14ac:dyDescent="0.3">
      <c r="A21" s="138" t="s">
        <v>32</v>
      </c>
      <c r="B21" s="139" t="s">
        <v>273</v>
      </c>
      <c r="C21" s="140"/>
      <c r="D21" s="141"/>
      <c r="E21" s="142"/>
      <c r="F21" s="143"/>
      <c r="G21" s="195"/>
      <c r="H21" s="196"/>
      <c r="I21" s="197"/>
    </row>
    <row r="22" spans="1:9" x14ac:dyDescent="0.3">
      <c r="A22" s="92" t="s">
        <v>33</v>
      </c>
      <c r="B22" s="67" t="s">
        <v>274</v>
      </c>
      <c r="C22" s="68" t="s">
        <v>19</v>
      </c>
      <c r="D22" s="69">
        <v>0</v>
      </c>
      <c r="E22" s="84">
        <v>2000</v>
      </c>
      <c r="F22" s="70">
        <f>D22*E22</f>
        <v>0</v>
      </c>
      <c r="G22" s="180"/>
      <c r="H22" s="181"/>
      <c r="I22" s="182"/>
    </row>
    <row r="23" spans="1:9" x14ac:dyDescent="0.3">
      <c r="A23" s="92" t="s">
        <v>34</v>
      </c>
      <c r="B23" s="67" t="s">
        <v>219</v>
      </c>
      <c r="C23" s="68" t="s">
        <v>9</v>
      </c>
      <c r="D23" s="69">
        <v>0</v>
      </c>
      <c r="E23" s="84">
        <v>100</v>
      </c>
      <c r="F23" s="70">
        <f>D23*E23</f>
        <v>0</v>
      </c>
      <c r="G23" s="180"/>
      <c r="H23" s="181"/>
      <c r="I23" s="182"/>
    </row>
    <row r="24" spans="1:9" x14ac:dyDescent="0.3">
      <c r="A24" s="92" t="s">
        <v>35</v>
      </c>
      <c r="B24" s="67" t="s">
        <v>22</v>
      </c>
      <c r="C24" s="68" t="s">
        <v>9</v>
      </c>
      <c r="D24" s="71">
        <v>0</v>
      </c>
      <c r="E24" s="84">
        <v>133</v>
      </c>
      <c r="F24" s="70">
        <f>D24*E24</f>
        <v>0</v>
      </c>
      <c r="G24" s="180"/>
      <c r="H24" s="181"/>
      <c r="I24" s="182"/>
    </row>
    <row r="25" spans="1:9" x14ac:dyDescent="0.3">
      <c r="A25" s="138" t="s">
        <v>106</v>
      </c>
      <c r="B25" s="139" t="s">
        <v>108</v>
      </c>
      <c r="C25" s="140"/>
      <c r="D25" s="141"/>
      <c r="E25" s="142"/>
      <c r="F25" s="143"/>
      <c r="G25" s="195"/>
      <c r="H25" s="196"/>
      <c r="I25" s="197"/>
    </row>
    <row r="26" spans="1:9" x14ac:dyDescent="0.3">
      <c r="A26" s="93" t="s">
        <v>278</v>
      </c>
      <c r="B26" s="72" t="s">
        <v>87</v>
      </c>
      <c r="C26" s="68" t="s">
        <v>227</v>
      </c>
      <c r="D26" s="71">
        <v>0</v>
      </c>
      <c r="E26" s="84">
        <v>2900</v>
      </c>
      <c r="F26" s="70">
        <f>D26*E26</f>
        <v>0</v>
      </c>
      <c r="G26" s="180"/>
      <c r="H26" s="181"/>
      <c r="I26" s="182"/>
    </row>
    <row r="27" spans="1:9" x14ac:dyDescent="0.3">
      <c r="A27" s="93" t="s">
        <v>279</v>
      </c>
      <c r="B27" s="72" t="s">
        <v>91</v>
      </c>
      <c r="C27" s="68" t="s">
        <v>227</v>
      </c>
      <c r="D27" s="71">
        <v>0</v>
      </c>
      <c r="E27" s="84">
        <v>2900</v>
      </c>
      <c r="F27" s="70">
        <f>D27*E27</f>
        <v>0</v>
      </c>
      <c r="G27" s="180"/>
      <c r="H27" s="181"/>
      <c r="I27" s="182"/>
    </row>
    <row r="28" spans="1:9" ht="14.4" customHeight="1" x14ac:dyDescent="0.3">
      <c r="A28" s="138" t="s">
        <v>107</v>
      </c>
      <c r="B28" s="139" t="s">
        <v>109</v>
      </c>
      <c r="C28" s="140" t="s">
        <v>227</v>
      </c>
      <c r="D28" s="141">
        <v>0</v>
      </c>
      <c r="E28" s="151">
        <v>4000</v>
      </c>
      <c r="F28" s="143">
        <f>D28*E28</f>
        <v>0</v>
      </c>
      <c r="G28" s="195"/>
      <c r="H28" s="196"/>
      <c r="I28" s="197"/>
    </row>
    <row r="29" spans="1:9" x14ac:dyDescent="0.3">
      <c r="A29" s="91" t="s">
        <v>110</v>
      </c>
      <c r="B29" s="96" t="s">
        <v>220</v>
      </c>
      <c r="C29" s="97"/>
      <c r="D29" s="98"/>
      <c r="E29" s="99"/>
      <c r="F29" s="100"/>
      <c r="G29" s="186"/>
      <c r="H29" s="187"/>
      <c r="I29" s="188"/>
    </row>
    <row r="30" spans="1:9" x14ac:dyDescent="0.3">
      <c r="A30" s="93" t="s">
        <v>280</v>
      </c>
      <c r="B30" s="72" t="s">
        <v>275</v>
      </c>
      <c r="C30" s="68" t="s">
        <v>227</v>
      </c>
      <c r="D30" s="71">
        <v>0</v>
      </c>
      <c r="E30" s="150">
        <v>2500</v>
      </c>
      <c r="F30" s="150">
        <f>D30*E30</f>
        <v>0</v>
      </c>
      <c r="G30" s="180"/>
      <c r="H30" s="181"/>
      <c r="I30" s="182"/>
    </row>
    <row r="31" spans="1:9" x14ac:dyDescent="0.3">
      <c r="A31" s="93" t="s">
        <v>281</v>
      </c>
      <c r="B31" s="72" t="s">
        <v>276</v>
      </c>
      <c r="C31" s="68" t="s">
        <v>227</v>
      </c>
      <c r="D31" s="71">
        <v>0</v>
      </c>
      <c r="E31" s="150">
        <v>4000</v>
      </c>
      <c r="F31" s="150">
        <f t="shared" ref="F31:F33" si="1">D31*E31</f>
        <v>0</v>
      </c>
      <c r="G31" s="180"/>
      <c r="H31" s="181"/>
      <c r="I31" s="182"/>
    </row>
    <row r="32" spans="1:9" x14ac:dyDescent="0.3">
      <c r="A32" s="93" t="s">
        <v>282</v>
      </c>
      <c r="B32" s="72" t="s">
        <v>277</v>
      </c>
      <c r="C32" s="68" t="s">
        <v>227</v>
      </c>
      <c r="D32" s="71">
        <v>0</v>
      </c>
      <c r="E32" s="150">
        <v>2500</v>
      </c>
      <c r="F32" s="150">
        <f t="shared" si="1"/>
        <v>0</v>
      </c>
      <c r="G32" s="180"/>
      <c r="H32" s="181"/>
      <c r="I32" s="182"/>
    </row>
    <row r="33" spans="1:9" x14ac:dyDescent="0.3">
      <c r="A33" s="93" t="s">
        <v>283</v>
      </c>
      <c r="B33" s="72" t="s">
        <v>111</v>
      </c>
      <c r="C33" s="68" t="s">
        <v>227</v>
      </c>
      <c r="D33" s="71">
        <v>0</v>
      </c>
      <c r="E33" s="150">
        <v>4000</v>
      </c>
      <c r="F33" s="150">
        <f t="shared" si="1"/>
        <v>0</v>
      </c>
      <c r="G33" s="180"/>
      <c r="H33" s="181"/>
      <c r="I33" s="182"/>
    </row>
    <row r="34" spans="1:9" x14ac:dyDescent="0.3">
      <c r="A34" s="101" t="s">
        <v>112</v>
      </c>
      <c r="B34" s="75" t="s">
        <v>156</v>
      </c>
      <c r="C34" s="66"/>
      <c r="D34" s="73"/>
      <c r="E34" s="74"/>
      <c r="F34" s="73"/>
      <c r="G34" s="186"/>
      <c r="H34" s="187"/>
      <c r="I34" s="188"/>
    </row>
    <row r="35" spans="1:9" x14ac:dyDescent="0.3">
      <c r="A35" s="93" t="s">
        <v>113</v>
      </c>
      <c r="B35" s="72" t="s">
        <v>228</v>
      </c>
      <c r="C35" s="155" t="s">
        <v>229</v>
      </c>
      <c r="D35" s="71">
        <v>0</v>
      </c>
      <c r="E35" s="150">
        <v>80</v>
      </c>
      <c r="F35" s="150">
        <f>D35*E35</f>
        <v>0</v>
      </c>
      <c r="G35" s="180"/>
      <c r="H35" s="181"/>
      <c r="I35" s="182"/>
    </row>
    <row r="36" spans="1:9" ht="24" x14ac:dyDescent="0.3">
      <c r="A36" s="93" t="s">
        <v>114</v>
      </c>
      <c r="B36" s="152" t="s">
        <v>115</v>
      </c>
      <c r="C36" s="155" t="s">
        <v>232</v>
      </c>
      <c r="D36" s="71">
        <v>0</v>
      </c>
      <c r="E36" s="153">
        <v>10</v>
      </c>
      <c r="F36" s="150">
        <f>D36*E36</f>
        <v>0</v>
      </c>
      <c r="G36" s="214"/>
      <c r="H36" s="215"/>
      <c r="I36" s="216"/>
    </row>
    <row r="37" spans="1:9" x14ac:dyDescent="0.3">
      <c r="A37" s="101" t="s">
        <v>116</v>
      </c>
      <c r="B37" s="76" t="s">
        <v>119</v>
      </c>
      <c r="C37" s="66"/>
      <c r="D37" s="73"/>
      <c r="E37" s="74"/>
      <c r="F37" s="73"/>
      <c r="G37" s="186"/>
      <c r="H37" s="187"/>
      <c r="I37" s="188"/>
    </row>
    <row r="38" spans="1:9" x14ac:dyDescent="0.3">
      <c r="A38" s="144" t="s">
        <v>117</v>
      </c>
      <c r="B38" s="145" t="s">
        <v>120</v>
      </c>
      <c r="C38" s="156"/>
      <c r="D38" s="146"/>
      <c r="E38" s="147"/>
      <c r="F38" s="146"/>
      <c r="G38" s="192"/>
      <c r="H38" s="193"/>
      <c r="I38" s="194"/>
    </row>
    <row r="39" spans="1:9" x14ac:dyDescent="0.3">
      <c r="A39" s="93" t="s">
        <v>284</v>
      </c>
      <c r="B39" s="72" t="s">
        <v>285</v>
      </c>
      <c r="C39" s="155" t="s">
        <v>162</v>
      </c>
      <c r="D39" s="71">
        <v>0</v>
      </c>
      <c r="E39" s="150">
        <v>1100</v>
      </c>
      <c r="F39" s="150">
        <f>D39*E39</f>
        <v>0</v>
      </c>
      <c r="G39" s="180"/>
      <c r="H39" s="181"/>
      <c r="I39" s="182"/>
    </row>
    <row r="40" spans="1:9" x14ac:dyDescent="0.3">
      <c r="A40" s="93" t="s">
        <v>286</v>
      </c>
      <c r="B40" s="72" t="s">
        <v>48</v>
      </c>
      <c r="C40" s="155" t="s">
        <v>162</v>
      </c>
      <c r="D40" s="71">
        <v>0</v>
      </c>
      <c r="E40" s="150">
        <v>1750</v>
      </c>
      <c r="F40" s="150">
        <f>E40*D40</f>
        <v>0</v>
      </c>
      <c r="G40" s="180"/>
      <c r="H40" s="181"/>
      <c r="I40" s="182"/>
    </row>
    <row r="41" spans="1:9" x14ac:dyDescent="0.3">
      <c r="A41" s="144" t="s">
        <v>118</v>
      </c>
      <c r="B41" s="145" t="s">
        <v>121</v>
      </c>
      <c r="C41" s="156"/>
      <c r="D41" s="146"/>
      <c r="E41" s="147"/>
      <c r="F41" s="146"/>
      <c r="G41" s="192"/>
      <c r="H41" s="193"/>
      <c r="I41" s="194"/>
    </row>
    <row r="42" spans="1:9" x14ac:dyDescent="0.3">
      <c r="A42" s="93" t="s">
        <v>287</v>
      </c>
      <c r="B42" s="72" t="s">
        <v>51</v>
      </c>
      <c r="C42" s="155" t="s">
        <v>162</v>
      </c>
      <c r="D42" s="71">
        <v>0</v>
      </c>
      <c r="E42" s="150">
        <v>1125</v>
      </c>
      <c r="F42" s="150">
        <f>E42*D42</f>
        <v>0</v>
      </c>
      <c r="G42" s="180"/>
      <c r="H42" s="181"/>
      <c r="I42" s="182"/>
    </row>
    <row r="43" spans="1:9" x14ac:dyDescent="0.3">
      <c r="A43" s="93" t="s">
        <v>122</v>
      </c>
      <c r="B43" s="72" t="s">
        <v>54</v>
      </c>
      <c r="C43" s="155" t="s">
        <v>162</v>
      </c>
      <c r="D43" s="71">
        <v>0</v>
      </c>
      <c r="E43" s="150">
        <v>1675</v>
      </c>
      <c r="F43" s="150">
        <f>E43*D43</f>
        <v>0</v>
      </c>
      <c r="G43" s="180"/>
      <c r="H43" s="181"/>
      <c r="I43" s="182"/>
    </row>
    <row r="44" spans="1:9" ht="15" thickBot="1" x14ac:dyDescent="0.35">
      <c r="A44" s="90"/>
      <c r="B44" s="154" t="s">
        <v>55</v>
      </c>
      <c r="C44" s="59"/>
      <c r="D44" s="59"/>
      <c r="E44" s="59"/>
      <c r="F44" s="148">
        <f>SUM(F22:F43)</f>
        <v>0</v>
      </c>
      <c r="G44" s="183"/>
      <c r="H44" s="184"/>
      <c r="I44" s="185"/>
    </row>
    <row r="45" spans="1:9" x14ac:dyDescent="0.3">
      <c r="A45" s="85">
        <v>4</v>
      </c>
      <c r="B45" s="60" t="s">
        <v>221</v>
      </c>
      <c r="C45" s="61"/>
      <c r="D45" s="54"/>
      <c r="E45" s="169"/>
      <c r="F45" s="54"/>
      <c r="G45" s="189"/>
      <c r="H45" s="190"/>
      <c r="I45" s="191"/>
    </row>
    <row r="46" spans="1:9" x14ac:dyDescent="0.3">
      <c r="A46" s="93" t="s">
        <v>29</v>
      </c>
      <c r="B46" s="72" t="s">
        <v>30</v>
      </c>
      <c r="C46" s="159" t="s">
        <v>230</v>
      </c>
      <c r="D46" s="161">
        <v>0</v>
      </c>
      <c r="E46" s="162">
        <v>100</v>
      </c>
      <c r="F46" s="160">
        <f>D46*E46</f>
        <v>0</v>
      </c>
      <c r="G46" s="180"/>
      <c r="H46" s="181"/>
      <c r="I46" s="182"/>
    </row>
    <row r="47" spans="1:9" ht="15" thickBot="1" x14ac:dyDescent="0.35">
      <c r="A47" s="90"/>
      <c r="B47" s="154" t="s">
        <v>224</v>
      </c>
      <c r="C47" s="59"/>
      <c r="D47" s="59"/>
      <c r="E47" s="59"/>
      <c r="F47" s="148">
        <f>SUM(F46)</f>
        <v>0</v>
      </c>
      <c r="G47" s="183"/>
      <c r="H47" s="184"/>
      <c r="I47" s="185"/>
    </row>
    <row r="48" spans="1:9" x14ac:dyDescent="0.3">
      <c r="A48" s="85">
        <v>5</v>
      </c>
      <c r="B48" s="60" t="s">
        <v>157</v>
      </c>
      <c r="C48" s="61"/>
      <c r="D48" s="54"/>
      <c r="E48" s="169"/>
      <c r="F48" s="54"/>
      <c r="G48" s="189"/>
      <c r="H48" s="190"/>
      <c r="I48" s="191"/>
    </row>
    <row r="49" spans="1:9" x14ac:dyDescent="0.3">
      <c r="A49" s="94" t="s">
        <v>24</v>
      </c>
      <c r="B49" s="75" t="s">
        <v>158</v>
      </c>
      <c r="C49" s="157"/>
      <c r="D49" s="77"/>
      <c r="E49" s="77"/>
      <c r="F49" s="77"/>
      <c r="G49" s="186"/>
      <c r="H49" s="187"/>
      <c r="I49" s="188"/>
    </row>
    <row r="50" spans="1:9" x14ac:dyDescent="0.3">
      <c r="A50" s="94" t="s">
        <v>123</v>
      </c>
      <c r="B50" s="72" t="s">
        <v>126</v>
      </c>
      <c r="C50" s="155" t="s">
        <v>227</v>
      </c>
      <c r="D50" s="71">
        <v>0</v>
      </c>
      <c r="E50" s="150">
        <v>1000</v>
      </c>
      <c r="F50" s="150">
        <f>E50*D50</f>
        <v>0</v>
      </c>
      <c r="G50" s="180"/>
      <c r="H50" s="181"/>
      <c r="I50" s="182"/>
    </row>
    <row r="51" spans="1:9" x14ac:dyDescent="0.3">
      <c r="A51" s="91" t="s">
        <v>25</v>
      </c>
      <c r="B51" s="75" t="s">
        <v>159</v>
      </c>
      <c r="C51" s="66"/>
      <c r="D51" s="73"/>
      <c r="E51" s="73"/>
      <c r="F51" s="73"/>
      <c r="G51" s="186"/>
      <c r="H51" s="187"/>
      <c r="I51" s="188"/>
    </row>
    <row r="52" spans="1:9" x14ac:dyDescent="0.3">
      <c r="A52" s="94" t="s">
        <v>11</v>
      </c>
      <c r="B52" s="72" t="s">
        <v>127</v>
      </c>
      <c r="C52" s="155" t="s">
        <v>227</v>
      </c>
      <c r="D52" s="71">
        <v>0</v>
      </c>
      <c r="E52" s="150">
        <v>1000</v>
      </c>
      <c r="F52" s="150">
        <f>D52*E52</f>
        <v>0</v>
      </c>
      <c r="G52" s="180"/>
      <c r="H52" s="181"/>
      <c r="I52" s="182"/>
    </row>
    <row r="53" spans="1:9" x14ac:dyDescent="0.3">
      <c r="A53" s="94" t="s">
        <v>12</v>
      </c>
      <c r="B53" s="78" t="s">
        <v>124</v>
      </c>
      <c r="C53" s="158" t="s">
        <v>227</v>
      </c>
      <c r="D53" s="71">
        <v>0</v>
      </c>
      <c r="E53" s="150">
        <v>433</v>
      </c>
      <c r="F53" s="150">
        <f>D53*E53</f>
        <v>0</v>
      </c>
      <c r="G53" s="180"/>
      <c r="H53" s="181"/>
      <c r="I53" s="182"/>
    </row>
    <row r="54" spans="1:9" x14ac:dyDescent="0.3">
      <c r="A54" s="91" t="s">
        <v>289</v>
      </c>
      <c r="B54" s="75" t="s">
        <v>288</v>
      </c>
      <c r="C54" s="157"/>
      <c r="D54" s="77"/>
      <c r="E54" s="77"/>
      <c r="F54" s="77"/>
      <c r="G54" s="186"/>
      <c r="H54" s="187"/>
      <c r="I54" s="188"/>
    </row>
    <row r="55" spans="1:9" x14ac:dyDescent="0.3">
      <c r="A55" s="94" t="s">
        <v>290</v>
      </c>
      <c r="B55" s="72" t="s">
        <v>291</v>
      </c>
      <c r="C55" s="155" t="s">
        <v>227</v>
      </c>
      <c r="D55" s="71">
        <v>0</v>
      </c>
      <c r="E55" s="150">
        <v>2850</v>
      </c>
      <c r="F55" s="150">
        <f>D55*E55</f>
        <v>0</v>
      </c>
      <c r="G55" s="180"/>
      <c r="H55" s="181"/>
      <c r="I55" s="182"/>
    </row>
    <row r="56" spans="1:9" x14ac:dyDescent="0.3">
      <c r="A56" s="94" t="s">
        <v>292</v>
      </c>
      <c r="B56" s="79" t="s">
        <v>125</v>
      </c>
      <c r="C56" s="155" t="s">
        <v>227</v>
      </c>
      <c r="D56" s="71">
        <v>0</v>
      </c>
      <c r="E56" s="150">
        <v>1000</v>
      </c>
      <c r="F56" s="150">
        <f>D56*E56</f>
        <v>0</v>
      </c>
      <c r="G56" s="180"/>
      <c r="H56" s="181"/>
      <c r="I56" s="182"/>
    </row>
    <row r="57" spans="1:9" x14ac:dyDescent="0.3">
      <c r="A57" s="91" t="s">
        <v>26</v>
      </c>
      <c r="B57" s="75" t="s">
        <v>134</v>
      </c>
      <c r="C57" s="157"/>
      <c r="D57" s="77"/>
      <c r="E57" s="77"/>
      <c r="F57" s="77"/>
      <c r="G57" s="186"/>
      <c r="H57" s="187"/>
      <c r="I57" s="188"/>
    </row>
    <row r="58" spans="1:9" x14ac:dyDescent="0.3">
      <c r="A58" s="94" t="s">
        <v>128</v>
      </c>
      <c r="B58" s="72" t="s">
        <v>131</v>
      </c>
      <c r="C58" s="155" t="s">
        <v>227</v>
      </c>
      <c r="D58" s="71">
        <v>0</v>
      </c>
      <c r="E58" s="150">
        <v>6000</v>
      </c>
      <c r="F58" s="150">
        <f>E58*D58</f>
        <v>0</v>
      </c>
      <c r="G58" s="180"/>
      <c r="H58" s="181"/>
      <c r="I58" s="182"/>
    </row>
    <row r="59" spans="1:9" x14ac:dyDescent="0.3">
      <c r="A59" s="94" t="s">
        <v>129</v>
      </c>
      <c r="B59" s="72" t="s">
        <v>130</v>
      </c>
      <c r="C59" s="155" t="s">
        <v>227</v>
      </c>
      <c r="D59" s="71">
        <v>0</v>
      </c>
      <c r="E59" s="150">
        <v>3400</v>
      </c>
      <c r="F59" s="150">
        <f>E59*D59</f>
        <v>0</v>
      </c>
      <c r="G59" s="180"/>
      <c r="H59" s="181"/>
      <c r="I59" s="182"/>
    </row>
    <row r="60" spans="1:9" x14ac:dyDescent="0.3">
      <c r="A60" s="91" t="s">
        <v>27</v>
      </c>
      <c r="B60" s="75" t="s">
        <v>135</v>
      </c>
      <c r="C60" s="157"/>
      <c r="D60" s="77"/>
      <c r="E60" s="77"/>
      <c r="F60" s="77"/>
      <c r="G60" s="186"/>
      <c r="H60" s="187"/>
      <c r="I60" s="188"/>
    </row>
    <row r="61" spans="1:9" x14ac:dyDescent="0.3">
      <c r="A61" s="94" t="s">
        <v>132</v>
      </c>
      <c r="B61" s="72" t="s">
        <v>133</v>
      </c>
      <c r="C61" s="155" t="s">
        <v>227</v>
      </c>
      <c r="D61" s="71">
        <v>0</v>
      </c>
      <c r="E61" s="150">
        <v>1000</v>
      </c>
      <c r="F61" s="150">
        <f>D61*E61</f>
        <v>0</v>
      </c>
      <c r="G61" s="180"/>
      <c r="H61" s="181"/>
      <c r="I61" s="182"/>
    </row>
    <row r="62" spans="1:9" x14ac:dyDescent="0.3">
      <c r="A62" s="91" t="s">
        <v>28</v>
      </c>
      <c r="B62" s="75" t="s">
        <v>136</v>
      </c>
      <c r="C62" s="157"/>
      <c r="D62" s="77"/>
      <c r="E62" s="157"/>
      <c r="F62" s="157"/>
      <c r="G62" s="186"/>
      <c r="H62" s="187"/>
      <c r="I62" s="188"/>
    </row>
    <row r="63" spans="1:9" x14ac:dyDescent="0.3">
      <c r="A63" s="94" t="s">
        <v>137</v>
      </c>
      <c r="B63" s="72" t="s">
        <v>141</v>
      </c>
      <c r="C63" s="155" t="s">
        <v>233</v>
      </c>
      <c r="D63" s="71">
        <v>0</v>
      </c>
      <c r="E63" s="150">
        <v>6800</v>
      </c>
      <c r="F63" s="150">
        <f>E63*D63</f>
        <v>0</v>
      </c>
      <c r="G63" s="180"/>
      <c r="H63" s="181"/>
      <c r="I63" s="182"/>
    </row>
    <row r="64" spans="1:9" x14ac:dyDescent="0.3">
      <c r="A64" s="94" t="s">
        <v>138</v>
      </c>
      <c r="B64" s="72" t="s">
        <v>142</v>
      </c>
      <c r="C64" s="155" t="s">
        <v>233</v>
      </c>
      <c r="D64" s="71">
        <v>0</v>
      </c>
      <c r="E64" s="150">
        <v>4984</v>
      </c>
      <c r="F64" s="150">
        <f t="shared" ref="F64:F66" si="2">E64*D64</f>
        <v>0</v>
      </c>
      <c r="G64" s="180"/>
      <c r="H64" s="181"/>
      <c r="I64" s="182"/>
    </row>
    <row r="65" spans="1:9" x14ac:dyDescent="0.3">
      <c r="A65" s="94" t="s">
        <v>139</v>
      </c>
      <c r="B65" s="72" t="s">
        <v>143</v>
      </c>
      <c r="C65" s="155" t="s">
        <v>227</v>
      </c>
      <c r="D65" s="71">
        <v>0</v>
      </c>
      <c r="E65" s="150">
        <v>600</v>
      </c>
      <c r="F65" s="150">
        <f t="shared" si="2"/>
        <v>0</v>
      </c>
      <c r="G65" s="180"/>
      <c r="H65" s="181"/>
      <c r="I65" s="182"/>
    </row>
    <row r="66" spans="1:9" x14ac:dyDescent="0.3">
      <c r="A66" s="94" t="s">
        <v>140</v>
      </c>
      <c r="B66" s="72" t="s">
        <v>144</v>
      </c>
      <c r="C66" s="155" t="s">
        <v>162</v>
      </c>
      <c r="D66" s="71">
        <v>0</v>
      </c>
      <c r="E66" s="150">
        <v>1800</v>
      </c>
      <c r="F66" s="150">
        <f t="shared" si="2"/>
        <v>0</v>
      </c>
      <c r="G66" s="180"/>
      <c r="H66" s="181"/>
      <c r="I66" s="182"/>
    </row>
    <row r="67" spans="1:9" ht="15" thickBot="1" x14ac:dyDescent="0.35">
      <c r="A67" s="90"/>
      <c r="B67" s="154" t="s">
        <v>72</v>
      </c>
      <c r="C67" s="59"/>
      <c r="D67" s="59"/>
      <c r="E67" s="59"/>
      <c r="F67" s="148">
        <f>SUM(C67:E67)</f>
        <v>0</v>
      </c>
      <c r="G67" s="183"/>
      <c r="H67" s="184"/>
      <c r="I67" s="185"/>
    </row>
    <row r="68" spans="1:9" x14ac:dyDescent="0.3">
      <c r="A68" s="85">
        <v>6</v>
      </c>
      <c r="B68" s="60" t="s">
        <v>149</v>
      </c>
      <c r="C68" s="61"/>
      <c r="D68" s="54"/>
      <c r="E68" s="169"/>
      <c r="F68" s="54"/>
      <c r="G68" s="177"/>
      <c r="H68" s="178"/>
      <c r="I68" s="179"/>
    </row>
    <row r="69" spans="1:9" x14ac:dyDescent="0.3">
      <c r="A69" s="91" t="s">
        <v>145</v>
      </c>
      <c r="B69" s="75" t="s">
        <v>148</v>
      </c>
      <c r="C69" s="157"/>
      <c r="D69" s="77"/>
      <c r="E69" s="77"/>
      <c r="F69" s="77"/>
      <c r="G69" s="186"/>
      <c r="H69" s="187"/>
      <c r="I69" s="188"/>
    </row>
    <row r="70" spans="1:9" x14ac:dyDescent="0.3">
      <c r="A70" s="94" t="s">
        <v>146</v>
      </c>
      <c r="B70" s="80" t="s">
        <v>235</v>
      </c>
      <c r="C70" s="155" t="s">
        <v>237</v>
      </c>
      <c r="D70" s="71">
        <v>0</v>
      </c>
      <c r="E70" s="150">
        <v>65</v>
      </c>
      <c r="F70" s="150">
        <f>E70*D70</f>
        <v>0</v>
      </c>
      <c r="G70" s="180"/>
      <c r="H70" s="181"/>
      <c r="I70" s="182"/>
    </row>
    <row r="71" spans="1:9" x14ac:dyDescent="0.3">
      <c r="A71" s="94" t="s">
        <v>147</v>
      </c>
      <c r="B71" s="80" t="s">
        <v>234</v>
      </c>
      <c r="C71" s="155" t="s">
        <v>236</v>
      </c>
      <c r="D71" s="71">
        <v>0</v>
      </c>
      <c r="E71" s="150">
        <v>450</v>
      </c>
      <c r="F71" s="150">
        <f>E71*D71</f>
        <v>0</v>
      </c>
      <c r="G71" s="180"/>
      <c r="H71" s="181"/>
      <c r="I71" s="182"/>
    </row>
    <row r="72" spans="1:9" ht="15" thickBot="1" x14ac:dyDescent="0.35">
      <c r="A72" s="90"/>
      <c r="B72" s="154" t="s">
        <v>82</v>
      </c>
      <c r="C72" s="59"/>
      <c r="D72" s="59"/>
      <c r="E72" s="59"/>
      <c r="F72" s="148">
        <f>SUM(F70:F71)</f>
        <v>0</v>
      </c>
      <c r="G72" s="183"/>
      <c r="H72" s="184"/>
      <c r="I72" s="185"/>
    </row>
    <row r="73" spans="1:9" x14ac:dyDescent="0.3">
      <c r="A73" s="85">
        <v>7</v>
      </c>
      <c r="B73" s="60" t="s">
        <v>151</v>
      </c>
      <c r="C73" s="61"/>
      <c r="D73" s="54"/>
      <c r="E73" s="169"/>
      <c r="F73" s="54"/>
      <c r="G73" s="177"/>
      <c r="H73" s="178"/>
      <c r="I73" s="179"/>
    </row>
    <row r="74" spans="1:9" x14ac:dyDescent="0.3">
      <c r="A74" s="94" t="s">
        <v>150</v>
      </c>
      <c r="B74" s="82" t="s">
        <v>222</v>
      </c>
      <c r="C74" s="155" t="s">
        <v>230</v>
      </c>
      <c r="D74" s="71">
        <v>0</v>
      </c>
      <c r="E74" s="150">
        <v>25</v>
      </c>
      <c r="F74" s="150">
        <f>D74*E74</f>
        <v>0</v>
      </c>
      <c r="G74" s="180"/>
      <c r="H74" s="181"/>
      <c r="I74" s="182"/>
    </row>
    <row r="75" spans="1:9" ht="15" thickBot="1" x14ac:dyDescent="0.35">
      <c r="A75" s="90"/>
      <c r="B75" s="154" t="s">
        <v>85</v>
      </c>
      <c r="C75" s="59"/>
      <c r="D75" s="59"/>
      <c r="E75" s="59"/>
      <c r="F75" s="148">
        <f>SUM(F74)</f>
        <v>0</v>
      </c>
      <c r="G75" s="183"/>
      <c r="H75" s="184"/>
      <c r="I75" s="185"/>
    </row>
    <row r="76" spans="1:9" ht="15" thickBot="1" x14ac:dyDescent="0.35">
      <c r="A76" s="95"/>
      <c r="B76" s="81"/>
      <c r="C76" s="83"/>
      <c r="D76" s="83"/>
      <c r="E76" s="83"/>
      <c r="F76" s="83"/>
    </row>
    <row r="77" spans="1:9" ht="15" thickBot="1" x14ac:dyDescent="0.35">
      <c r="A77" s="95"/>
      <c r="B77" s="149" t="s">
        <v>223</v>
      </c>
      <c r="C77" s="83"/>
      <c r="D77" s="83"/>
      <c r="E77" s="83"/>
      <c r="F77" s="163">
        <f>F75+F67+F47+F44+F18+F72</f>
        <v>0</v>
      </c>
    </row>
    <row r="78" spans="1:9" ht="15" thickBot="1" x14ac:dyDescent="0.35"/>
    <row r="79" spans="1:9" ht="15" thickBot="1" x14ac:dyDescent="0.35">
      <c r="B79" s="137" t="s">
        <v>39</v>
      </c>
      <c r="D79" s="211" t="s">
        <v>40</v>
      </c>
      <c r="E79" s="212"/>
      <c r="F79" s="212"/>
      <c r="G79" s="213"/>
    </row>
    <row r="80" spans="1:9" x14ac:dyDescent="0.3">
      <c r="B80" s="218"/>
      <c r="D80" s="202"/>
      <c r="E80" s="203"/>
      <c r="F80" s="203"/>
      <c r="G80" s="204"/>
    </row>
    <row r="81" spans="2:7" x14ac:dyDescent="0.3">
      <c r="B81" s="219"/>
      <c r="D81" s="205"/>
      <c r="E81" s="206"/>
      <c r="F81" s="206"/>
      <c r="G81" s="207"/>
    </row>
    <row r="82" spans="2:7" x14ac:dyDescent="0.3">
      <c r="B82" s="219"/>
      <c r="D82" s="205"/>
      <c r="E82" s="206"/>
      <c r="F82" s="206"/>
      <c r="G82" s="207"/>
    </row>
    <row r="83" spans="2:7" x14ac:dyDescent="0.3">
      <c r="B83" s="219"/>
      <c r="D83" s="205"/>
      <c r="E83" s="206"/>
      <c r="F83" s="206"/>
      <c r="G83" s="207"/>
    </row>
    <row r="84" spans="2:7" x14ac:dyDescent="0.3">
      <c r="B84" s="219"/>
      <c r="D84" s="205"/>
      <c r="E84" s="206"/>
      <c r="F84" s="206"/>
      <c r="G84" s="207"/>
    </row>
    <row r="85" spans="2:7" ht="15" thickBot="1" x14ac:dyDescent="0.35">
      <c r="B85" s="220"/>
      <c r="D85" s="208"/>
      <c r="E85" s="209"/>
      <c r="F85" s="209"/>
      <c r="G85" s="210"/>
    </row>
  </sheetData>
  <mergeCells count="77">
    <mergeCell ref="G74:I74"/>
    <mergeCell ref="G75:I75"/>
    <mergeCell ref="D79:G79"/>
    <mergeCell ref="B80:B85"/>
    <mergeCell ref="D80:G85"/>
    <mergeCell ref="G68:I68"/>
    <mergeCell ref="G69:I69"/>
    <mergeCell ref="G70:I70"/>
    <mergeCell ref="G71:I71"/>
    <mergeCell ref="G72:I72"/>
    <mergeCell ref="G73:I73"/>
    <mergeCell ref="G62:I62"/>
    <mergeCell ref="G63:I63"/>
    <mergeCell ref="G64:I64"/>
    <mergeCell ref="G65:I65"/>
    <mergeCell ref="G66:I66"/>
    <mergeCell ref="G67:I67"/>
    <mergeCell ref="G56:I56"/>
    <mergeCell ref="G57:I57"/>
    <mergeCell ref="G58:I58"/>
    <mergeCell ref="G59:I59"/>
    <mergeCell ref="G60:I60"/>
    <mergeCell ref="G61:I61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4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Rappel Budget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AEDH Protection</cp:lastModifiedBy>
  <dcterms:created xsi:type="dcterms:W3CDTF">2020-02-07T07:52:58Z</dcterms:created>
  <dcterms:modified xsi:type="dcterms:W3CDTF">2021-09-14T10:06:42Z</dcterms:modified>
</cp:coreProperties>
</file>